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D:\DARIO PINILLA\cuentas dario pinilla\UNIVERSIDAD DEL CAUCA\PROCESO 2023\OFERTAS\"/>
    </mc:Choice>
  </mc:AlternateContent>
  <xr:revisionPtr revIDLastSave="0" documentId="13_ncr:1_{45C043BC-AA7B-4B73-9CA2-78D72FEF298E}" xr6:coauthVersionLast="46" xr6:coauthVersionMax="46" xr10:uidLastSave="{00000000-0000-0000-0000-000000000000}"/>
  <bookViews>
    <workbookView xWindow="-110" yWindow="-110" windowWidth="19420" windowHeight="10420" tabRatio="717" activeTab="1" xr2:uid="{00000000-000D-0000-FFFF-FFFF00000000}"/>
  </bookViews>
  <sheets>
    <sheet name="ACTA DE APERTURA" sheetId="35" r:id="rId1"/>
    <sheet name="VERIFICACION JURIDICA" sheetId="27" r:id="rId2"/>
    <sheet name="EXPERIENCIA" sheetId="29" r:id="rId3"/>
    <sheet name="FINANCIERA" sheetId="38" r:id="rId4"/>
    <sheet name="TRDM " sheetId="1" state="hidden" r:id="rId5"/>
    <sheet name="MANEJO UNICAUCA" sheetId="4" state="hidden" r:id="rId6"/>
    <sheet name="RCE-UNICAUCA" sheetId="5" state="hidden" r:id="rId7"/>
    <sheet name="RCPM-UNICAUCA" sheetId="12" state="hidden" r:id="rId8"/>
    <sheet name="RCCH-UNICAUCA" sheetId="13" state="hidden" r:id="rId9"/>
    <sheet name="AUTOS" sheetId="15" state="hidden" r:id="rId10"/>
    <sheet name=" RCSP-UNICAUCA" sheetId="8" state="hidden" r:id="rId11"/>
    <sheet name="TRANS. VAL" sheetId="16" state="hidden" r:id="rId12"/>
    <sheet name="TRANS. MER" sheetId="10" state="hidden" r:id="rId13"/>
    <sheet name="VG. EMPLEADOS" sheetId="17" state="hidden" r:id="rId14"/>
    <sheet name="AP. ESTUDIANTES" sheetId="20" state="hidden" r:id="rId15"/>
    <sheet name="VIDA DEUDORES" sheetId="18" state="hidden" r:id="rId16"/>
    <sheet name="IRF" sheetId="19" state="hidden" r:id="rId17"/>
    <sheet name="RCSP-U.SALUD" sheetId="30" state="hidden" r:id="rId18"/>
    <sheet name="TRDM U.SALUD" sheetId="31" state="hidden" r:id="rId19"/>
    <sheet name=" MANEJO U.SALUD" sheetId="34" state="hidden" r:id="rId20"/>
    <sheet name="RCE-U.SALUD" sheetId="32" state="hidden" r:id="rId21"/>
    <sheet name="RCCH-U.SALUD" sheetId="33" state="hidden" r:id="rId22"/>
  </sheets>
  <externalReferences>
    <externalReference r:id="rId23"/>
    <externalReference r:id="rId24"/>
  </externalReferences>
  <definedNames>
    <definedName name="_Toc212325127" localSheetId="1">'VERIFICACION JURIDICA'!#REF!</definedName>
    <definedName name="_xlnm.Print_Area" localSheetId="14">'AP. ESTUDIANTES'!$B$1:$E$21</definedName>
    <definedName name="_xlnm.Print_Area" localSheetId="9">AUTOS!$A$3:$D$18</definedName>
    <definedName name="_xlnm.Print_Area" localSheetId="20">'RCE-U.SALUD'!$B$7:$D$48</definedName>
    <definedName name="_xlnm.Print_Area" localSheetId="6">'RCE-UNICAUCA'!$B$4:$D$48</definedName>
    <definedName name="_xlnm.Print_Area" localSheetId="12">'TRANS. MER'!$B$1:$E$31</definedName>
    <definedName name="_xlnm.Print_Area" localSheetId="11">'TRANS. VAL'!$B$1:$E$11</definedName>
    <definedName name="_xlnm.Print_Area" localSheetId="4">'TRDM '!$A$2:$D$20</definedName>
    <definedName name="_xlnm.Print_Area" localSheetId="18">'TRDM U.SALUD'!$A$3:$D$23</definedName>
    <definedName name="_xlnm.Print_Area" localSheetId="1">'VERIFICACION JURIDICA'!$A$1:$D$30</definedName>
    <definedName name="_xlnm.Print_Area" localSheetId="13">'VG. EMPLEADOS'!$B$1:$E$20</definedName>
    <definedName name="_xlnm.Print_Area" localSheetId="15">'VIDA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JURIDICA'!$A:$B,'VERIFICACION JURIDICA'!$1:$7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9" i="17" l="1"/>
  <c r="D19" i="4" l="1"/>
  <c r="D19" i="13" l="1"/>
  <c r="D21" i="5" l="1"/>
  <c r="D16" i="19" l="1"/>
  <c r="D17" i="15"/>
  <c r="D18" i="1" l="1"/>
  <c r="E10" i="18" l="1"/>
  <c r="E10" i="16"/>
  <c r="D30" i="12" l="1"/>
  <c r="C13" i="8" l="1"/>
  <c r="E12" i="10" l="1"/>
</calcChain>
</file>

<file path=xl/sharedStrings.xml><?xml version="1.0" encoding="utf-8"?>
<sst xmlns="http://schemas.openxmlformats.org/spreadsheetml/2006/main" count="1299" uniqueCount="341">
  <si>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</si>
  <si>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</si>
  <si>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</si>
  <si>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</si>
  <si>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</si>
  <si>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</si>
  <si>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</si>
  <si>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</si>
  <si>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</si>
  <si>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</si>
  <si>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</si>
  <si>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</si>
  <si>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</si>
  <si>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</si>
  <si>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</si>
  <si>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</si>
  <si>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</si>
  <si>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</si>
  <si>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</si>
  <si>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</si>
  <si>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</si>
  <si>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</si>
  <si>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</si>
  <si>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</si>
  <si>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</si>
  <si>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</si>
  <si>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</si>
  <si>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</si>
  <si>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</si>
  <si>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</si>
  <si>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</si>
  <si>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</si>
  <si>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</si>
  <si>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</si>
  <si>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</si>
  <si>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</si>
  <si>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</si>
  <si>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</si>
  <si>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</si>
  <si>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</si>
  <si>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</si>
  <si>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</si>
  <si>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</si>
  <si>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</si>
  <si>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</si>
  <si>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</si>
  <si>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</si>
  <si>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</si>
  <si>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</si>
  <si>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</si>
  <si>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</si>
  <si>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</si>
  <si>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</si>
  <si>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</si>
  <si>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</si>
  <si>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</si>
  <si>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</si>
  <si>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</si>
  <si>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</si>
  <si>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</si>
  <si>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</si>
  <si>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</si>
  <si>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</si>
  <si>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</si>
  <si>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</si>
  <si>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</si>
  <si>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</si>
  <si>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</si>
  <si>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</si>
  <si>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</si>
  <si>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</si>
  <si>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</si>
  <si>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</si>
  <si>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</si>
  <si>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</si>
  <si>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</si>
  <si>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</si>
  <si>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</si>
  <si>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</si>
  <si>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</si>
  <si>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</si>
  <si>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</si>
  <si>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</si>
  <si>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</si>
  <si>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</si>
  <si>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</si>
  <si>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</si>
  <si>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</si>
  <si>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</si>
  <si>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</si>
  <si>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</si>
  <si>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</si>
  <si>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</si>
  <si>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</si>
  <si>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</si>
  <si>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</si>
  <si>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</si>
  <si>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</si>
  <si>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</si>
  <si>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</si>
  <si>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</si>
  <si>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</si>
  <si>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</si>
  <si>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</si>
  <si>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</si>
  <si>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</si>
  <si>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</si>
  <si>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</si>
  <si>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</si>
  <si>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</si>
  <si>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</si>
  <si>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</si>
  <si>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</si>
  <si>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</si>
  <si>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</si>
  <si>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</si>
  <si>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</si>
  <si>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</si>
  <si>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</si>
  <si>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</si>
  <si>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</si>
  <si>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</si>
  <si>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</si>
  <si>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</si>
  <si>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</si>
  <si>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</si>
  <si>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</si>
  <si>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</si>
  <si>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</si>
  <si>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</si>
  <si>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</si>
  <si>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</si>
  <si>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</si>
  <si>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</si>
  <si>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</si>
  <si>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</si>
  <si>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</si>
  <si>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</si>
  <si>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</si>
  <si>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</si>
  <si>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</si>
  <si>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</si>
  <si>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</si>
  <si>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</si>
  <si>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</si>
  <si>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</si>
  <si>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</si>
  <si>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</si>
  <si>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</si>
  <si>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</si>
  <si>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</si>
  <si>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</si>
  <si>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</si>
  <si>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</si>
  <si>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</si>
  <si>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</si>
  <si>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</si>
  <si>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</si>
  <si>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</si>
  <si>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</si>
  <si>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</si>
  <si>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</si>
  <si>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</si>
  <si>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</si>
  <si>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</si>
  <si>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</si>
  <si>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</si>
  <si>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</si>
  <si>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</si>
  <si>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</si>
  <si>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</si>
  <si>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</si>
  <si>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</si>
  <si>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</si>
  <si>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</si>
  <si>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</si>
  <si>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</si>
  <si>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</si>
  <si>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</si>
  <si>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</si>
  <si>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</si>
  <si>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</si>
  <si>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</si>
  <si>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</si>
  <si>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</si>
  <si>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</si>
  <si>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</si>
  <si>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</si>
  <si>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</si>
  <si>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</si>
  <si>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</si>
  <si>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</si>
  <si>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</si>
  <si>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</si>
  <si>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</si>
  <si>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</si>
  <si>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</si>
  <si>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</si>
  <si>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</si>
  <si>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</si>
  <si>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</si>
  <si>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</si>
  <si>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</si>
  <si>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</si>
  <si>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</si>
  <si>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</si>
  <si>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</si>
  <si>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</si>
  <si>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</si>
  <si>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</si>
  <si>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</si>
  <si>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</si>
  <si>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</si>
  <si>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</si>
  <si>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</si>
  <si>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</si>
  <si>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</si>
  <si>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</si>
  <si>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</si>
  <si>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</si>
  <si>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</si>
  <si>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</si>
  <si>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</si>
  <si>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</si>
  <si>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</si>
  <si>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</si>
  <si>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</si>
  <si>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</si>
  <si>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</si>
  <si>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</si>
  <si>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</si>
  <si>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</si>
  <si>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</si>
  <si>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</si>
  <si>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</si>
  <si>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</si>
  <si>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</si>
  <si>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</si>
  <si>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</si>
  <si>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</si>
  <si>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</si>
  <si>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</si>
  <si>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</si>
  <si>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</si>
  <si>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</si>
  <si>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</si>
  <si>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EXPERIENCIA HABILITANTE</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</si>
  <si>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</si>
  <si>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</si>
  <si>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</si>
  <si>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</si>
  <si>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</si>
  <si>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</si>
  <si>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</si>
  <si>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</si>
  <si>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</si>
  <si>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</si>
  <si>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</si>
  <si>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</si>
  <si>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</si>
  <si>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</si>
  <si>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</si>
  <si>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</si>
  <si>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</si>
  <si>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</si>
  <si>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</si>
  <si>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</si>
  <si>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</si>
  <si>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</si>
  <si>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</si>
  <si>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</si>
  <si>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</si>
  <si>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</si>
  <si>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</si>
  <si>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</si>
  <si>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</si>
  <si>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</si>
  <si>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</si>
  <si>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GARANTIA SERIEDAD DE LA OFERTA</t>
  </si>
  <si>
    <t>Certificado de existencia y representacion legal</t>
  </si>
  <si>
    <t>Copia de cedula del representante legal</t>
  </si>
  <si>
    <t>RUP - Registro Unico de Proponentes</t>
  </si>
  <si>
    <t>Paz y salvo expedido por la division de gestion financiera de la Universidad del Cauca</t>
  </si>
  <si>
    <t>Orden de apertura</t>
  </si>
  <si>
    <t xml:space="preserve">PROPONENTE </t>
  </si>
  <si>
    <t>GARANTÍA DE SERIEDAD DE LA OFERTA</t>
  </si>
  <si>
    <t xml:space="preserve">OBSERVACIONES </t>
  </si>
  <si>
    <t>Compañía de Seguros y No. de póliza.</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</si>
  <si>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</si>
  <si>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</si>
  <si>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este orden de ideas, se dá inicio a la apertura del archivo de las ofertas presentadas:</t>
  </si>
  <si>
    <t>GRUPO AL QUE SE PRESENTA</t>
  </si>
  <si>
    <t>SUBSANAR</t>
  </si>
  <si>
    <t>HABIL</t>
  </si>
  <si>
    <t xml:space="preserve">GRUPO </t>
  </si>
  <si>
    <t>RESULTADO</t>
  </si>
  <si>
    <t>OBSERVACIONES TÉCNICAS</t>
  </si>
  <si>
    <t>LADY CRISTINA PAZ BURBANO</t>
  </si>
  <si>
    <t>Prfesional Oficina Juridica</t>
  </si>
  <si>
    <t>LA PREVISORA S.A COMPAÑÍA DE SEGUROS</t>
  </si>
  <si>
    <t>Poliza Expedida por Seguros Mundial No CCS-100013113</t>
  </si>
  <si>
    <t>NO APLICA</t>
  </si>
  <si>
    <t>Cedenar</t>
  </si>
  <si>
    <t xml:space="preserve">UNIVERSIDAD DEL CAUCA
VICERRECTORIA ADMINISTRATIVA
CONVOCATORIA PUBLICA No. 10 de 2023
INFORME DE EVALUACION DE OFERTAS
</t>
  </si>
  <si>
    <t>LA PREVISORA S.A COMPAÑÍA DE SEGUROS -  465 folios</t>
  </si>
  <si>
    <t>Poliza Expedida por Seguros Mundial No CCS-100020046</t>
  </si>
  <si>
    <t>Poliza Expedida por Segurexpo No 149211 - certificado  4110059205</t>
  </si>
  <si>
    <t>COMPAÑIA MUNDIAL DE SEGUROS SA</t>
  </si>
  <si>
    <t>2 Y 3</t>
  </si>
  <si>
    <t>1, 2 y 4</t>
  </si>
  <si>
    <t>Folios: 263</t>
  </si>
  <si>
    <t>Folios: 465</t>
  </si>
  <si>
    <t>En constancia de lo anterior, se firma en Popayán a los veinte (20)  dias del mes de abril de 2023</t>
  </si>
  <si>
    <t>UNIVERSIDAD DEL CAUCA
VICERRECTORIA ADMINISTRATIVA
CONVOCATORIA PUBLICA No. 10 DE 2023
INFORME DE EVALUACIÓN DE OFERTAS</t>
  </si>
  <si>
    <t xml:space="preserve"> Valor Contrato $7.345.963.953</t>
  </si>
  <si>
    <t>Municipio de Puerto Gaitan</t>
  </si>
  <si>
    <t>x</t>
  </si>
  <si>
    <t xml:space="preserve"> Valor Contrato $2.085.809.912</t>
  </si>
  <si>
    <t>Empresa Ibaguereña de Acueducto y Alcantarillado S.A.</t>
  </si>
  <si>
    <t xml:space="preserve"> Valor Contrato $1.019.525.025</t>
  </si>
  <si>
    <t>COMPAÑIA MUNDIAL DE SEGUROS SA -  263 folios</t>
  </si>
  <si>
    <t>GRUPO 1, 2 y 4</t>
  </si>
  <si>
    <t>GRUPO 2 y 3</t>
  </si>
  <si>
    <t>Procuraduria General de la Nación</t>
  </si>
  <si>
    <t xml:space="preserve"> Valor Contrato $3.126.425.987</t>
  </si>
  <si>
    <t>Asociación de Padres de Familia del Colegio Italiano Leonardo Da Vinci</t>
  </si>
  <si>
    <t xml:space="preserve"> Valor Contrato $462.585.950</t>
  </si>
  <si>
    <t>Centro de servicios Crediticios S.A.</t>
  </si>
  <si>
    <t xml:space="preserve"> Valor Contrato $367.590.001</t>
  </si>
  <si>
    <t>Compromiso de Transparencia</t>
  </si>
  <si>
    <t>CARTA DE PRESENTACIÓN DE LA PROPUESTA</t>
  </si>
  <si>
    <t xml:space="preserve">NUMERAL </t>
  </si>
  <si>
    <t xml:space="preserve">CAPACIDAD FINANCIERA </t>
  </si>
  <si>
    <t>INDICE DE ENDEUDAMIENTO</t>
  </si>
  <si>
    <t>RAZON DE COBERTURA DE INTERESES</t>
  </si>
  <si>
    <t>CAPITAL DE TRABAJO</t>
  </si>
  <si>
    <t>INDICE DE LIQUIDEZ</t>
  </si>
  <si>
    <t>VERIFICACIÓN FINANCIERA</t>
  </si>
  <si>
    <t xml:space="preserve">UNIVERSIDAD DEL CAUCA
VICERRECTORIA ADMINISTRATIVA
CONVOCATORIA PUBLICA No. 10 DE 2023
ACTA DE APERTURA DE OFERTAS
</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</si>
  <si>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</si>
  <si>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Al proceso se presentaron: DOS (2) ofertas, conforme a la información que se describe a continuación: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</si>
</sst>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43" formatCode="_-* #,##0.00_-;\-* #,##0.00_-;_-* &quot;-&quot;??_-;_-@_-"/>
    <numFmt numFmtId="164" formatCode="_-* #,##0.00\ _€_-;\-* #,##0.00\ _€_-;_-* &quot;-&quot;??\ _€_-;_-@_-"/>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 #,##0.00_ ;_ * \-#,##0.00_ ;_ * &quot;-&quot;??_ ;_ @_ "/>
    <numFmt numFmtId="170" formatCode="\ 00\ &quot;Puntos&quot;"/>
    <numFmt numFmtId="171" formatCode="\ 0\ &quot;Puntos&quot;"/>
    <numFmt numFmtId="172" formatCode="\ 000\ &quot;Puntos&quot;"/>
    <numFmt numFmtId="173" formatCode="General\ &quot;Puntos&quot;"/>
    <numFmt numFmtId="176" formatCode="_-[$$-240A]\ * #,##0.00_ ;_-[$$-240A]\ * \-#,##0.00\ ;_-[$$-240A]\ * &quot;-&quot;??_ ;_-@_ "/>
    <numFmt numFmtId="177" formatCode="000\°00&quot;´&quot;00&quot;´´&quot;"/>
    <numFmt numFmtId="178" formatCode="&quot;Activado&quot;;&quot;Activado&quot;;&quot;Desactivado&quot;"/>
    <numFmt numFmtId="179" formatCode="#,##0.0"/>
    <numFmt numFmtId="180" formatCode="d\-mmm\-yyyy"/>
    <numFmt numFmtId="181" formatCode="_ &quot;$&quot;* #,##0.00_ ;_ &quot;$&quot;* \-#,##0.00_ ;_ &quot;$&quot;* &quot;-&quot;??_ ;_ @_ "/>
    <numFmt numFmtId="182" formatCode="_ &quot;$&quot;\ * #,##0.00_ ;_ &quot;$&quot;\ * \-#,##0.00_ ;_ &quot;$&quot;\ * &quot;-&quot;??_ ;_ @_ "/>
    <numFmt numFmtId="183" formatCode="_(&quot;$&quot;* #,##0.00_);_(&quot;$&quot;* \(#,##0.00\);_(&quot;$&quot;* &quot;-&quot;??_);_(@_)"/>
    <numFmt numFmtId="184" formatCode="_(* #,##0\ &quot;pta&quot;_);_(* \(#,##0\ &quot;pta&quot;\);_(* &quot;-&quot;??\ &quot;pta&quot;_);_(@_)"/>
  </numFmts>
  <fonts count="44"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2"/>
      <name val="Arial"/>
      <family val="2"/>
    </font>
    <font>
      <sz val="10"/>
      <name val="Arial Narrow"/>
      <family val="2"/>
    </font>
    <font>
      <b/>
      <sz val="14"/>
      <name val="Arial"/>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
      <sz val="8"/>
      <name val="Calibri"/>
      <family val="2"/>
      <scheme val="minor"/>
    </font>
    <font>
      <sz val="12"/>
      <name val="Arial"/>
      <family val="2"/>
    </font>
    <font>
      <b/>
      <sz val="16"/>
      <name val="Arial"/>
      <family val="2"/>
    </font>
    <font>
      <b/>
      <sz val="12"/>
      <name val="Calibri"/>
      <family val="2"/>
      <scheme val="minor"/>
    </font>
    <font>
      <sz val="12"/>
      <name val="Calibri"/>
      <family val="2"/>
      <scheme val="minor"/>
    </font>
    <font>
      <sz val="11"/>
      <name val="Calibri"/>
      <family val="2"/>
      <scheme val="minor"/>
    </font>
    <font>
      <b/>
      <sz val="12"/>
      <color rgb="FF002060"/>
      <name val="Arial"/>
      <family val="2"/>
    </font>
  </fonts>
  <fills count="16">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4" tint="0.39997558519241921"/>
        <bgColor indexed="9"/>
      </patternFill>
    </fill>
    <fill>
      <patternFill patternType="solid">
        <fgColor rgb="FF92D050"/>
        <bgColor indexed="9"/>
      </patternFill>
    </fill>
    <fill>
      <patternFill patternType="solid">
        <fgColor rgb="FF00B0F0"/>
        <bgColor indexed="9"/>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24">
    <xf numFmtId="0" fontId="0" fillId="0" borderId="0"/>
    <xf numFmtId="0" fontId="3" fillId="0" borderId="0" applyNumberFormat="0" applyFill="0" applyBorder="0" applyAlignment="0" applyProtection="0"/>
    <xf numFmtId="167" fontId="4" fillId="0" borderId="0" applyFont="0" applyFill="0" applyBorder="0" applyAlignment="0" applyProtection="0"/>
    <xf numFmtId="0" fontId="3" fillId="0" borderId="0" applyNumberFormat="0" applyFill="0" applyBorder="0" applyAlignment="0" applyProtection="0"/>
    <xf numFmtId="170"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0" borderId="0" applyFont="0" applyFill="0" applyBorder="0" applyAlignment="0" applyProtection="0"/>
    <xf numFmtId="0" fontId="3" fillId="0" borderId="0"/>
    <xf numFmtId="43" fontId="3" fillId="0" borderId="0" applyFont="0" applyFill="0" applyBorder="0" applyAlignment="0" applyProtection="0"/>
    <xf numFmtId="2" fontId="3" fillId="0" borderId="0"/>
    <xf numFmtId="176" fontId="3" fillId="0" borderId="0">
      <alignment horizontal="center"/>
    </xf>
    <xf numFmtId="1" fontId="3" fillId="0" borderId="0"/>
    <xf numFmtId="176" fontId="26" fillId="0" borderId="0" applyFont="0" applyFill="0" applyBorder="0" applyAlignment="0" applyProtection="0"/>
    <xf numFmtId="4" fontId="27" fillId="0" borderId="0">
      <protection locked="0"/>
    </xf>
    <xf numFmtId="4" fontId="27" fillId="0" borderId="0">
      <protection locked="0"/>
    </xf>
    <xf numFmtId="4" fontId="28" fillId="0" borderId="0">
      <protection locked="0"/>
    </xf>
    <xf numFmtId="4" fontId="27" fillId="0" borderId="0">
      <protection locked="0"/>
    </xf>
    <xf numFmtId="4" fontId="27" fillId="0" borderId="0">
      <protection locked="0"/>
    </xf>
    <xf numFmtId="4" fontId="27" fillId="0" borderId="0">
      <protection locked="0"/>
    </xf>
    <xf numFmtId="4" fontId="28" fillId="0" borderId="0">
      <protection locked="0"/>
    </xf>
    <xf numFmtId="177" fontId="3" fillId="0" borderId="0"/>
    <xf numFmtId="176" fontId="29" fillId="0" borderId="0" applyNumberFormat="0" applyFill="0" applyBorder="0" applyAlignment="0" applyProtection="0">
      <alignment vertical="top"/>
      <protection locked="0"/>
    </xf>
    <xf numFmtId="176" fontId="29" fillId="0" borderId="0" applyNumberFormat="0" applyFill="0" applyBorder="0" applyAlignment="0" applyProtection="0">
      <alignment vertical="top"/>
      <protection locked="0"/>
    </xf>
    <xf numFmtId="176" fontId="30" fillId="0" borderId="0" applyNumberForma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7"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1" fontId="3" fillId="0" borderId="0"/>
    <xf numFmtId="17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3" fillId="0" borderId="0"/>
    <xf numFmtId="0" fontId="21" fillId="0" borderId="0"/>
    <xf numFmtId="0" fontId="3" fillId="0" borderId="0"/>
    <xf numFmtId="0" fontId="4" fillId="0" borderId="0"/>
    <xf numFmtId="0" fontId="4" fillId="0" borderId="0"/>
    <xf numFmtId="0" fontId="4" fillId="0" borderId="0"/>
    <xf numFmtId="176" fontId="3" fillId="0" borderId="0" applyAlignment="0"/>
    <xf numFmtId="176" fontId="3" fillId="0" borderId="0"/>
    <xf numFmtId="176" fontId="3" fillId="0" borderId="0"/>
    <xf numFmtId="176" fontId="3" fillId="0" borderId="0"/>
    <xf numFmtId="165" fontId="3" fillId="0" borderId="0" applyAlignment="0"/>
    <xf numFmtId="0" fontId="21" fillId="0" borderId="0"/>
    <xf numFmtId="0" fontId="3" fillId="0" borderId="0"/>
    <xf numFmtId="176" fontId="3" fillId="0" borderId="0"/>
    <xf numFmtId="176" fontId="3" fillId="0" borderId="0" applyAlignment="0"/>
    <xf numFmtId="0" fontId="4" fillId="0" borderId="0"/>
    <xf numFmtId="176" fontId="4" fillId="0" borderId="0"/>
    <xf numFmtId="176" fontId="3" fillId="0" borderId="0"/>
    <xf numFmtId="176" fontId="3" fillId="0" borderId="0"/>
    <xf numFmtId="176" fontId="4" fillId="0" borderId="0"/>
    <xf numFmtId="176" fontId="3" fillId="0" borderId="0"/>
    <xf numFmtId="176" fontId="3" fillId="0" borderId="0"/>
    <xf numFmtId="176" fontId="3" fillId="0" borderId="0"/>
    <xf numFmtId="176" fontId="31" fillId="0" borderId="0"/>
    <xf numFmtId="176"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49" fontId="25" fillId="0" borderId="0">
      <alignment horizontal="center" vertical="center"/>
    </xf>
    <xf numFmtId="184" fontId="3" fillId="0" borderId="0" applyFont="0" applyFill="0" applyBorder="0" applyAlignment="0" applyProtection="0"/>
    <xf numFmtId="0" fontId="3" fillId="0" borderId="0"/>
    <xf numFmtId="0" fontId="38" fillId="0" borderId="0"/>
  </cellStyleXfs>
  <cellXfs count="488">
    <xf numFmtId="0" fontId="0" fillId="0" borderId="0" xfId="0"/>
    <xf numFmtId="171" fontId="7" fillId="3"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9"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9"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1"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70"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9"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9"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0" fontId="20" fillId="0" borderId="0" xfId="10" applyFont="1" applyFill="1" applyAlignment="1">
      <alignment vertical="center"/>
    </xf>
    <xf numFmtId="0" fontId="21" fillId="0" borderId="0" xfId="10" applyFont="1" applyFill="1" applyAlignment="1">
      <alignment vertical="center"/>
    </xf>
    <xf numFmtId="0" fontId="20" fillId="0" borderId="0" xfId="10" applyFont="1" applyFill="1" applyBorder="1" applyAlignment="1">
      <alignment vertical="center"/>
    </xf>
    <xf numFmtId="0" fontId="21" fillId="0" borderId="0" xfId="10" applyFont="1" applyFill="1"/>
    <xf numFmtId="0" fontId="23" fillId="0" borderId="0" xfId="10" applyFont="1" applyFill="1" applyAlignment="1">
      <alignment horizontal="center" vertical="center"/>
    </xf>
    <xf numFmtId="0" fontId="21" fillId="0" borderId="0" xfId="10" applyFont="1" applyFill="1" applyAlignment="1">
      <alignment horizontal="center" vertical="center"/>
    </xf>
    <xf numFmtId="0" fontId="21" fillId="0" borderId="0" xfId="10" applyFont="1" applyFill="1" applyAlignment="1">
      <alignment horizontal="justify" vertical="justify"/>
    </xf>
    <xf numFmtId="0" fontId="23" fillId="0" borderId="0" xfId="10" applyFont="1" applyFill="1" applyBorder="1" applyAlignment="1">
      <alignment horizontal="left" vertical="top"/>
    </xf>
    <xf numFmtId="0" fontId="24" fillId="0" borderId="0" xfId="10" applyFont="1" applyFill="1"/>
    <xf numFmtId="0" fontId="3" fillId="0" borderId="0" xfId="10"/>
    <xf numFmtId="0" fontId="3" fillId="0" borderId="1" xfId="10" applyBorder="1"/>
    <xf numFmtId="0" fontId="0" fillId="0" borderId="0" xfId="0" applyFont="1" applyFill="1" applyBorder="1"/>
    <xf numFmtId="2" fontId="4" fillId="0" borderId="0" xfId="0" applyNumberFormat="1" applyFont="1"/>
    <xf numFmtId="0" fontId="6" fillId="0" borderId="0" xfId="122" applyFont="1" applyFill="1" applyAlignment="1">
      <alignment vertical="center" wrapText="1"/>
    </xf>
    <xf numFmtId="0" fontId="0" fillId="0" borderId="0" xfId="0" applyAlignment="1">
      <alignment horizontal="right" vertical="center"/>
    </xf>
    <xf numFmtId="0" fontId="6" fillId="0" borderId="1" xfId="122"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25" fillId="0" borderId="0" xfId="10" applyFont="1" applyAlignment="1">
      <alignment horizontal="center"/>
    </xf>
    <xf numFmtId="0" fontId="34" fillId="0" borderId="0" xfId="0" applyFont="1" applyAlignment="1">
      <alignment vertical="center" wrapText="1"/>
    </xf>
    <xf numFmtId="0" fontId="34" fillId="0" borderId="0" xfId="0" applyFont="1" applyAlignment="1">
      <alignment horizontal="center" vertical="center" wrapText="1"/>
    </xf>
    <xf numFmtId="0" fontId="33"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6" fillId="0" borderId="0" xfId="0" applyFont="1" applyAlignment="1">
      <alignment horizontal="center" vertical="center"/>
    </xf>
    <xf numFmtId="0" fontId="36" fillId="0" borderId="0" xfId="0" applyFont="1" applyAlignment="1">
      <alignment horizontal="center"/>
    </xf>
    <xf numFmtId="0" fontId="36" fillId="0" borderId="0" xfId="0" applyFont="1" applyAlignment="1">
      <alignment wrapText="1"/>
    </xf>
    <xf numFmtId="0" fontId="36"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center"/>
    </xf>
    <xf numFmtId="0" fontId="34" fillId="0" borderId="0" xfId="0" applyFont="1" applyAlignment="1">
      <alignment wrapText="1"/>
    </xf>
    <xf numFmtId="0" fontId="34" fillId="0" borderId="0" xfId="0" applyFont="1"/>
    <xf numFmtId="0" fontId="34" fillId="0" borderId="0" xfId="0" applyFont="1" applyAlignment="1">
      <alignment vertical="center"/>
    </xf>
    <xf numFmtId="0" fontId="34" fillId="4" borderId="0" xfId="0" applyFont="1" applyFill="1" applyAlignment="1">
      <alignment wrapText="1"/>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center" vertical="center" wrapText="1"/>
    </xf>
    <xf numFmtId="0" fontId="2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0" xfId="0" applyFont="1" applyAlignment="1">
      <alignment vertical="center"/>
    </xf>
    <xf numFmtId="0" fontId="34" fillId="0" borderId="0" xfId="0" applyFont="1" applyAlignment="1">
      <alignment vertical="center"/>
    </xf>
    <xf numFmtId="0" fontId="33" fillId="0" borderId="1" xfId="0" applyFont="1" applyBorder="1" applyAlignment="1">
      <alignment horizontal="center" vertical="center" wrapText="1"/>
    </xf>
    <xf numFmtId="3" fontId="1" fillId="0" borderId="0" xfId="0" applyNumberFormat="1" applyFont="1" applyBorder="1" applyAlignment="1">
      <alignment horizontal="center" vertical="center" wrapText="1"/>
    </xf>
    <xf numFmtId="166" fontId="1" fillId="0" borderId="0" xfId="9" applyFont="1" applyBorder="1" applyAlignment="1">
      <alignment horizontal="center" vertical="center" wrapText="1"/>
    </xf>
    <xf numFmtId="0" fontId="3" fillId="0" borderId="1" xfId="10" applyFont="1" applyBorder="1"/>
    <xf numFmtId="0" fontId="25" fillId="0" borderId="1" xfId="10" applyFont="1" applyBorder="1"/>
    <xf numFmtId="0" fontId="25" fillId="0" borderId="1" xfId="10" applyFont="1" applyBorder="1" applyAlignment="1">
      <alignment horizontal="center"/>
    </xf>
    <xf numFmtId="3" fontId="25" fillId="0" borderId="1" xfId="10" applyNumberFormat="1" applyFont="1" applyBorder="1" applyAlignment="1">
      <alignment horizont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20" fillId="0" borderId="1" xfId="10" applyFont="1" applyFill="1" applyBorder="1" applyAlignment="1">
      <alignment horizontal="center" vertical="center"/>
    </xf>
    <xf numFmtId="0" fontId="33" fillId="0" borderId="1" xfId="0" applyFont="1" applyBorder="1" applyAlignment="1">
      <alignment horizontal="center" vertical="center"/>
    </xf>
    <xf numFmtId="0" fontId="34" fillId="0" borderId="0" xfId="0" applyFont="1" applyAlignment="1">
      <alignment horizontal="justify" vertical="center"/>
    </xf>
    <xf numFmtId="0" fontId="33"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2" xfId="0" applyFont="1" applyBorder="1" applyAlignment="1">
      <alignment vertical="center" wrapText="1"/>
    </xf>
    <xf numFmtId="0" fontId="34" fillId="0" borderId="0" xfId="0" applyFont="1" applyAlignment="1">
      <alignment horizontal="left" vertical="center" wrapText="1"/>
    </xf>
    <xf numFmtId="0" fontId="20" fillId="4" borderId="1" xfId="0" applyFont="1" applyFill="1" applyBorder="1" applyAlignment="1">
      <alignment vertical="center" wrapText="1"/>
    </xf>
    <xf numFmtId="0" fontId="33" fillId="0" borderId="1" xfId="0" applyFont="1" applyBorder="1" applyAlignment="1">
      <alignment horizontal="center" vertical="center" wrapText="1"/>
    </xf>
    <xf numFmtId="0" fontId="25" fillId="11" borderId="3" xfId="10" applyFont="1" applyFill="1" applyBorder="1" applyAlignment="1">
      <alignment horizontal="center" vertical="top"/>
    </xf>
    <xf numFmtId="0" fontId="25" fillId="11" borderId="4" xfId="10" applyFont="1" applyFill="1" applyBorder="1" applyAlignment="1">
      <alignment horizontal="center" vertical="top"/>
    </xf>
    <xf numFmtId="0" fontId="25" fillId="11" borderId="2" xfId="10" applyFont="1" applyFill="1" applyBorder="1" applyAlignment="1">
      <alignment horizontal="center" vertical="top"/>
    </xf>
    <xf numFmtId="0" fontId="22" fillId="0" borderId="0" xfId="10" applyFont="1" applyFill="1" applyBorder="1" applyAlignment="1">
      <alignment horizontal="center" vertical="center"/>
    </xf>
    <xf numFmtId="0" fontId="25" fillId="0" borderId="1" xfId="10" applyFont="1" applyBorder="1" applyAlignment="1">
      <alignment horizontal="left"/>
    </xf>
    <xf numFmtId="0" fontId="20" fillId="0" borderId="1" xfId="10" applyFont="1" applyFill="1" applyBorder="1" applyAlignment="1">
      <alignment horizontal="center" vertical="center"/>
    </xf>
    <xf numFmtId="0" fontId="10" fillId="6" borderId="1" xfId="0" applyFont="1" applyFill="1" applyBorder="1" applyAlignment="1">
      <alignment horizontal="center" vertical="center"/>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9" fontId="5" fillId="5"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14" fillId="0" borderId="0" xfId="1" applyNumberFormat="1" applyFont="1" applyFill="1" applyBorder="1" applyAlignment="1" applyProtection="1">
      <alignment horizontal="center"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 fontId="5" fillId="4" borderId="12" xfId="2"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2" fillId="2" borderId="1" xfId="5"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0" fillId="3" borderId="1" xfId="5" applyFont="1" applyFill="1" applyBorder="1" applyAlignment="1">
      <alignment horizontal="justify"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2" fontId="12" fillId="5" borderId="12" xfId="6" applyNumberFormat="1" applyFont="1" applyFill="1" applyBorder="1" applyAlignment="1">
      <alignment horizontal="center" vertical="center" wrapText="1"/>
    </xf>
    <xf numFmtId="172" fontId="12" fillId="5" borderId="6" xfId="6" applyNumberFormat="1" applyFont="1" applyFill="1" applyBorder="1" applyAlignment="1">
      <alignment horizontal="center"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0" borderId="1" xfId="5" applyFont="1" applyFill="1" applyBorder="1" applyAlignment="1">
      <alignment horizontal="justify" vertical="center" wrapText="1"/>
    </xf>
    <xf numFmtId="169" fontId="5" fillId="5" borderId="5" xfId="4" applyNumberFormat="1" applyFont="1" applyFill="1" applyBorder="1" applyAlignment="1">
      <alignment horizontal="center" vertical="center" wrapText="1"/>
    </xf>
    <xf numFmtId="169" fontId="5" fillId="5" borderId="0" xfId="4" applyNumberFormat="1" applyFont="1" applyFill="1" applyBorder="1" applyAlignment="1">
      <alignment horizontal="center" vertical="center" wrapText="1"/>
    </xf>
    <xf numFmtId="169" fontId="5" fillId="5" borderId="7" xfId="4" applyNumberFormat="1"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0" fillId="8" borderId="1" xfId="0" applyFont="1" applyFill="1" applyBorder="1" applyAlignment="1">
      <alignment horizontal="center" vertical="center"/>
    </xf>
    <xf numFmtId="0" fontId="6" fillId="3" borderId="0" xfId="5" applyFont="1" applyFill="1" applyBorder="1" applyAlignment="1">
      <alignment horizontal="center" vertical="center" wrapText="1"/>
    </xf>
    <xf numFmtId="0" fontId="10" fillId="6" borderId="1" xfId="0" applyFont="1" applyFill="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3"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3" fontId="12" fillId="0" borderId="1" xfId="1" applyNumberFormat="1" applyFont="1" applyFill="1" applyBorder="1" applyAlignment="1">
      <alignment horizontal="center" vertical="top" wrapText="1"/>
    </xf>
    <xf numFmtId="0" fontId="32" fillId="0" borderId="11" xfId="1" applyNumberFormat="1" applyFont="1" applyFill="1" applyBorder="1" applyAlignment="1" applyProtection="1">
      <alignment horizontal="center" vertical="center" wrapText="1"/>
    </xf>
    <xf numFmtId="0" fontId="12" fillId="2" borderId="3" xfId="122" applyFont="1" applyFill="1" applyBorder="1" applyAlignment="1">
      <alignment horizontal="center" vertical="center" wrapText="1"/>
    </xf>
    <xf numFmtId="0" fontId="12" fillId="2" borderId="4" xfId="122" applyFont="1" applyFill="1" applyBorder="1" applyAlignment="1">
      <alignment horizontal="center" vertical="center" wrapText="1"/>
    </xf>
    <xf numFmtId="0" fontId="19" fillId="7" borderId="3" xfId="122" applyFont="1" applyFill="1" applyBorder="1" applyAlignment="1">
      <alignment horizontal="center" vertical="center" wrapText="1"/>
    </xf>
    <xf numFmtId="0" fontId="19" fillId="7" borderId="4" xfId="122"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33" fillId="0" borderId="0" xfId="0" applyFont="1" applyBorder="1" applyAlignment="1">
      <alignment horizontal="center" vertical="top" wrapText="1"/>
    </xf>
    <xf numFmtId="6" fontId="3" fillId="0" borderId="0" xfId="10" applyNumberFormat="1"/>
    <xf numFmtId="3" fontId="25" fillId="0" borderId="1" xfId="10" applyNumberFormat="1" applyFont="1" applyBorder="1" applyAlignment="1">
      <alignment horizontal="left"/>
    </xf>
    <xf numFmtId="0" fontId="38" fillId="4" borderId="1" xfId="10" applyFont="1" applyFill="1" applyBorder="1" applyAlignment="1">
      <alignment horizontal="justify" vertical="center"/>
    </xf>
    <xf numFmtId="0" fontId="38" fillId="4" borderId="1" xfId="10" applyFont="1" applyFill="1" applyBorder="1" applyAlignment="1">
      <alignment horizontal="center" vertical="center"/>
    </xf>
    <xf numFmtId="0" fontId="38" fillId="0" borderId="6" xfId="10" applyFont="1" applyFill="1" applyBorder="1" applyAlignment="1">
      <alignment horizontal="center" vertical="center"/>
    </xf>
    <xf numFmtId="0" fontId="38" fillId="4" borderId="6" xfId="10" applyFont="1" applyFill="1" applyBorder="1" applyAlignment="1">
      <alignment horizontal="justify" vertical="center"/>
    </xf>
    <xf numFmtId="0" fontId="38" fillId="4" borderId="6" xfId="10" applyFont="1" applyFill="1" applyBorder="1" applyAlignment="1">
      <alignment horizontal="center" vertical="center"/>
    </xf>
    <xf numFmtId="0" fontId="38" fillId="0" borderId="1" xfId="10" applyFont="1" applyFill="1" applyBorder="1" applyAlignment="1">
      <alignment horizontal="center" vertical="center"/>
    </xf>
    <xf numFmtId="0" fontId="38" fillId="0" borderId="1" xfId="10" applyFont="1" applyFill="1" applyBorder="1" applyAlignment="1">
      <alignment horizontal="justify" vertical="center"/>
    </xf>
    <xf numFmtId="0" fontId="38" fillId="0" borderId="1" xfId="10" applyFont="1" applyBorder="1" applyAlignment="1">
      <alignment horizontal="justify" vertical="center"/>
    </xf>
    <xf numFmtId="0" fontId="38" fillId="0" borderId="1" xfId="10" applyFont="1" applyBorder="1" applyAlignment="1">
      <alignment horizontal="left" vertical="center"/>
    </xf>
    <xf numFmtId="0" fontId="38" fillId="4" borderId="1" xfId="10" applyFont="1" applyFill="1" applyBorder="1" applyAlignment="1">
      <alignment horizontal="justify" vertical="center" wrapText="1"/>
    </xf>
    <xf numFmtId="0" fontId="25" fillId="12" borderId="3" xfId="10" applyFont="1" applyFill="1" applyBorder="1" applyAlignment="1">
      <alignment horizontal="center" vertical="top"/>
    </xf>
    <xf numFmtId="0" fontId="25" fillId="12" borderId="4" xfId="10" applyFont="1" applyFill="1" applyBorder="1" applyAlignment="1">
      <alignment horizontal="center" vertical="top"/>
    </xf>
    <xf numFmtId="0" fontId="25" fillId="12" borderId="2" xfId="10" applyFont="1" applyFill="1" applyBorder="1" applyAlignment="1">
      <alignment horizontal="center" vertical="top"/>
    </xf>
    <xf numFmtId="0" fontId="25" fillId="0" borderId="3" xfId="10" applyFont="1" applyBorder="1"/>
    <xf numFmtId="0" fontId="25" fillId="12" borderId="1" xfId="10" applyFont="1" applyFill="1" applyBorder="1" applyAlignment="1">
      <alignment horizontal="center"/>
    </xf>
    <xf numFmtId="0" fontId="25" fillId="12" borderId="1" xfId="10" applyFont="1" applyFill="1" applyBorder="1" applyAlignment="1">
      <alignment horizontal="center" vertical="center"/>
    </xf>
    <xf numFmtId="0" fontId="3" fillId="12" borderId="1" xfId="10" applyFont="1" applyFill="1" applyBorder="1" applyAlignment="1">
      <alignment horizontal="center"/>
    </xf>
    <xf numFmtId="0" fontId="25" fillId="11" borderId="1" xfId="10" applyFont="1" applyFill="1" applyBorder="1" applyAlignment="1">
      <alignment horizontal="center"/>
    </xf>
    <xf numFmtId="0" fontId="25" fillId="11" borderId="1" xfId="10" applyFont="1" applyFill="1" applyBorder="1" applyAlignment="1">
      <alignment horizontal="center" vertical="center"/>
    </xf>
    <xf numFmtId="0" fontId="3" fillId="11" borderId="1" xfId="10" applyFont="1" applyFill="1" applyBorder="1" applyAlignment="1">
      <alignment horizontal="center"/>
    </xf>
    <xf numFmtId="0" fontId="39" fillId="4" borderId="0" xfId="123" applyFont="1" applyFill="1" applyAlignment="1">
      <alignment horizontal="center" vertical="center" wrapText="1"/>
    </xf>
    <xf numFmtId="0" fontId="39" fillId="4" borderId="0" xfId="123" applyFont="1" applyFill="1" applyAlignment="1">
      <alignment horizontal="center" vertical="center" wrapText="1"/>
    </xf>
    <xf numFmtId="0" fontId="40" fillId="0" borderId="0" xfId="0" applyFont="1" applyAlignment="1" applyProtection="1">
      <alignment horizontal="center" vertical="center" wrapText="1"/>
      <protection hidden="1"/>
    </xf>
    <xf numFmtId="0" fontId="41" fillId="0" borderId="0" xfId="0" applyFont="1" applyAlignment="1">
      <alignment horizontal="center" vertical="center" wrapText="1"/>
    </xf>
    <xf numFmtId="0" fontId="40" fillId="13" borderId="19" xfId="0" applyFont="1" applyFill="1" applyBorder="1" applyAlignment="1">
      <alignment horizontal="center" vertical="center" wrapText="1"/>
    </xf>
    <xf numFmtId="0" fontId="40" fillId="13" borderId="20" xfId="0" applyFont="1" applyFill="1" applyBorder="1" applyAlignment="1">
      <alignment horizontal="center" vertical="center" wrapText="1"/>
    </xf>
    <xf numFmtId="0" fontId="40" fillId="13" borderId="21" xfId="0" applyFont="1" applyFill="1" applyBorder="1" applyAlignment="1">
      <alignment horizontal="center" vertical="center" wrapText="1"/>
    </xf>
    <xf numFmtId="0" fontId="40" fillId="13" borderId="22" xfId="0" applyFont="1" applyFill="1" applyBorder="1" applyAlignment="1">
      <alignment horizontal="center" vertical="center" wrapText="1"/>
    </xf>
    <xf numFmtId="0" fontId="40" fillId="0" borderId="24" xfId="0" applyFont="1" applyBorder="1" applyAlignment="1" applyProtection="1">
      <alignment horizontal="center" vertical="center" wrapText="1"/>
      <protection hidden="1"/>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42" fillId="0" borderId="25" xfId="0" applyFont="1" applyBorder="1" applyAlignment="1">
      <alignment horizontal="left" wrapText="1"/>
    </xf>
    <xf numFmtId="0" fontId="42" fillId="0" borderId="25" xfId="0" applyFont="1" applyBorder="1" applyAlignment="1">
      <alignment horizontal="left" vertical="center" wrapText="1"/>
    </xf>
    <xf numFmtId="0" fontId="3" fillId="0" borderId="0" xfId="0" applyFont="1"/>
    <xf numFmtId="0" fontId="3" fillId="0" borderId="0" xfId="0" applyFont="1" applyAlignment="1" applyProtection="1">
      <alignment horizontal="center"/>
      <protection hidden="1"/>
    </xf>
    <xf numFmtId="0" fontId="25" fillId="0" borderId="0" xfId="0" applyFont="1" applyAlignment="1">
      <alignment horizontal="center" vertical="center" wrapText="1"/>
    </xf>
    <xf numFmtId="0" fontId="3" fillId="0" borderId="0" xfId="0" applyFont="1" applyAlignment="1">
      <alignment horizontal="left" vertical="center" wrapText="1"/>
    </xf>
    <xf numFmtId="0" fontId="25" fillId="0" borderId="0" xfId="0" applyFont="1" applyAlignment="1">
      <alignment horizontal="center"/>
    </xf>
    <xf numFmtId="0" fontId="3" fillId="0" borderId="0" xfId="0" applyFont="1" applyAlignment="1">
      <alignment horizontal="left" vertical="top" wrapText="1"/>
    </xf>
    <xf numFmtId="0" fontId="25" fillId="0" borderId="0" xfId="0" applyFont="1" applyAlignment="1" applyProtection="1">
      <alignment horizontal="center"/>
      <protection hidden="1"/>
    </xf>
    <xf numFmtId="0" fontId="3" fillId="0" borderId="0" xfId="0" applyFont="1" applyAlignment="1" applyProtection="1">
      <alignment horizontal="left"/>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justify" vertical="top" wrapText="1"/>
      <protection hidden="1"/>
    </xf>
    <xf numFmtId="0" fontId="25" fillId="0" borderId="0" xfId="0" applyFont="1" applyAlignment="1" applyProtection="1">
      <alignment horizontal="center"/>
      <protection hidden="1"/>
    </xf>
    <xf numFmtId="0" fontId="3" fillId="0" borderId="0" xfId="0" applyFont="1" applyAlignment="1" applyProtection="1">
      <alignment horizontal="justify" vertical="justify" wrapText="1"/>
      <protection hidden="1"/>
    </xf>
    <xf numFmtId="0" fontId="3" fillId="0" borderId="0" xfId="0" applyFont="1" applyAlignment="1" applyProtection="1">
      <alignment horizontal="justify" vertical="justify" wrapText="1"/>
      <protection hidden="1"/>
    </xf>
    <xf numFmtId="0" fontId="3" fillId="0" borderId="0" xfId="0" applyFont="1" applyAlignment="1" applyProtection="1">
      <alignment horizontal="left" vertical="justify" wrapText="1"/>
      <protection hidden="1"/>
    </xf>
    <xf numFmtId="0" fontId="0" fillId="0" borderId="0" xfId="0" applyAlignment="1">
      <alignment horizontal="justify" vertical="justify" wrapText="1"/>
    </xf>
    <xf numFmtId="0" fontId="0" fillId="0" borderId="0" xfId="0" applyAlignment="1">
      <alignment horizontal="left" vertical="justify" wrapText="1"/>
    </xf>
    <xf numFmtId="0" fontId="40" fillId="14" borderId="6" xfId="0" applyFont="1" applyFill="1" applyBorder="1" applyAlignment="1">
      <alignment horizontal="center" vertical="center" wrapText="1"/>
    </xf>
    <xf numFmtId="0" fontId="40" fillId="14" borderId="26" xfId="0" applyFont="1" applyFill="1" applyBorder="1" applyAlignment="1">
      <alignment horizontal="center" vertical="center" wrapText="1"/>
    </xf>
    <xf numFmtId="0" fontId="40" fillId="14" borderId="22" xfId="0" applyFont="1" applyFill="1" applyBorder="1" applyAlignment="1">
      <alignment horizontal="center" vertical="center" wrapText="1"/>
    </xf>
    <xf numFmtId="0" fontId="40" fillId="14" borderId="23" xfId="0" applyFont="1" applyFill="1" applyBorder="1" applyAlignment="1">
      <alignment horizontal="center" vertical="center" wrapText="1"/>
    </xf>
    <xf numFmtId="0" fontId="40" fillId="15" borderId="6" xfId="0" applyFont="1" applyFill="1" applyBorder="1" applyAlignment="1">
      <alignment horizontal="center" vertical="center" wrapText="1"/>
    </xf>
    <xf numFmtId="0" fontId="40" fillId="15" borderId="26" xfId="0" applyFont="1" applyFill="1" applyBorder="1" applyAlignment="1">
      <alignment horizontal="center" vertical="center" wrapText="1"/>
    </xf>
    <xf numFmtId="0" fontId="40" fillId="15" borderId="22" xfId="0" applyFont="1" applyFill="1" applyBorder="1" applyAlignment="1">
      <alignment horizontal="center" vertical="center" wrapText="1"/>
    </xf>
    <xf numFmtId="0" fontId="40" fillId="15" borderId="23" xfId="0" applyFont="1" applyFill="1" applyBorder="1" applyAlignment="1">
      <alignment horizontal="center" vertical="center" wrapText="1"/>
    </xf>
    <xf numFmtId="0" fontId="41" fillId="0" borderId="12" xfId="0" applyFont="1" applyBorder="1" applyAlignment="1">
      <alignment horizontal="center" vertical="center" wrapText="1"/>
    </xf>
    <xf numFmtId="0" fontId="25" fillId="0" borderId="18" xfId="0" applyFont="1" applyBorder="1" applyAlignment="1">
      <alignment vertical="center" wrapText="1"/>
    </xf>
    <xf numFmtId="0" fontId="42" fillId="0" borderId="27" xfId="0" applyFont="1" applyBorder="1" applyAlignment="1">
      <alignment horizontal="left" vertical="center" wrapText="1"/>
    </xf>
    <xf numFmtId="0" fontId="18" fillId="12" borderId="15" xfId="0" applyFont="1" applyFill="1" applyBorder="1" applyAlignment="1">
      <alignment horizontal="center"/>
    </xf>
    <xf numFmtId="0" fontId="18" fillId="12" borderId="16" xfId="0" applyFont="1" applyFill="1" applyBorder="1" applyAlignment="1">
      <alignment horizontal="center"/>
    </xf>
    <xf numFmtId="0" fontId="18" fillId="12" borderId="17" xfId="0" applyFont="1" applyFill="1" applyBorder="1" applyAlignment="1">
      <alignment horizontal="center"/>
    </xf>
    <xf numFmtId="0" fontId="25" fillId="11" borderId="15" xfId="0" applyFont="1" applyFill="1" applyBorder="1" applyAlignment="1">
      <alignment horizontal="center" vertical="center" wrapText="1"/>
    </xf>
    <xf numFmtId="0" fontId="25" fillId="11" borderId="16" xfId="0" applyFont="1" applyFill="1" applyBorder="1" applyAlignment="1">
      <alignment horizontal="center" vertical="center" wrapText="1"/>
    </xf>
    <xf numFmtId="0" fontId="25" fillId="11" borderId="17"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8" fillId="12" borderId="1" xfId="0" applyFont="1" applyFill="1" applyBorder="1" applyAlignment="1">
      <alignment horizontal="center"/>
    </xf>
    <xf numFmtId="0" fontId="20" fillId="0" borderId="12" xfId="10" applyFont="1" applyFill="1" applyBorder="1" applyAlignment="1">
      <alignment horizontal="center" vertical="center"/>
    </xf>
    <xf numFmtId="0" fontId="20" fillId="0" borderId="1" xfId="10" applyFont="1" applyFill="1" applyBorder="1" applyAlignment="1">
      <alignment horizontal="center" vertical="justify"/>
    </xf>
    <xf numFmtId="0" fontId="20" fillId="0" borderId="6" xfId="10" applyFont="1" applyFill="1" applyBorder="1" applyAlignment="1">
      <alignment horizontal="center" vertical="center"/>
    </xf>
    <xf numFmtId="0" fontId="20" fillId="4" borderId="1" xfId="10" applyFont="1" applyFill="1" applyBorder="1" applyAlignment="1">
      <alignment horizontal="center" vertical="center"/>
    </xf>
    <xf numFmtId="0" fontId="20" fillId="0" borderId="1" xfId="10" applyFont="1" applyFill="1" applyBorder="1" applyAlignment="1">
      <alignment horizontal="center" vertical="center" wrapText="1"/>
    </xf>
    <xf numFmtId="0" fontId="20" fillId="10" borderId="1" xfId="10" applyFont="1" applyFill="1" applyBorder="1" applyAlignment="1">
      <alignment horizontal="center" vertical="center"/>
    </xf>
    <xf numFmtId="0" fontId="20" fillId="11" borderId="1" xfId="10" applyFont="1" applyFill="1" applyBorder="1" applyAlignment="1">
      <alignment horizontal="center" vertical="center"/>
    </xf>
    <xf numFmtId="0" fontId="20" fillId="12" borderId="1" xfId="10" applyFont="1" applyFill="1" applyBorder="1" applyAlignment="1">
      <alignment horizontal="center" vertical="center"/>
    </xf>
    <xf numFmtId="0" fontId="20" fillId="0" borderId="1" xfId="0" applyFont="1" applyFill="1" applyBorder="1" applyAlignment="1">
      <alignment horizontal="center" vertical="top" wrapText="1"/>
    </xf>
    <xf numFmtId="0" fontId="38" fillId="0" borderId="0" xfId="10" applyFont="1" applyFill="1" applyAlignment="1">
      <alignment vertical="center"/>
    </xf>
    <xf numFmtId="0" fontId="20" fillId="0" borderId="7" xfId="10" applyFont="1" applyFill="1" applyBorder="1" applyAlignment="1">
      <alignment horizontal="center" vertical="center"/>
    </xf>
    <xf numFmtId="0" fontId="43" fillId="11" borderId="3" xfId="10" applyFont="1" applyFill="1" applyBorder="1" applyAlignment="1">
      <alignment horizontal="center" vertical="center" wrapText="1"/>
    </xf>
    <xf numFmtId="0" fontId="43" fillId="11" borderId="2" xfId="10" applyFont="1" applyFill="1" applyBorder="1" applyAlignment="1">
      <alignment horizontal="center" vertical="center" wrapText="1"/>
    </xf>
    <xf numFmtId="0" fontId="43" fillId="12" borderId="3" xfId="10" applyFont="1" applyFill="1" applyBorder="1" applyAlignment="1">
      <alignment horizontal="center" vertical="center" wrapText="1"/>
    </xf>
    <xf numFmtId="0" fontId="43" fillId="12" borderId="2" xfId="10" applyFont="1" applyFill="1" applyBorder="1" applyAlignment="1">
      <alignment horizontal="center" vertical="center" wrapText="1"/>
    </xf>
    <xf numFmtId="0" fontId="20" fillId="0" borderId="12" xfId="10" applyFont="1" applyFill="1" applyBorder="1" applyAlignment="1">
      <alignment horizontal="center" vertical="center"/>
    </xf>
    <xf numFmtId="0" fontId="43" fillId="9" borderId="8" xfId="10" applyFont="1" applyFill="1" applyBorder="1" applyAlignment="1">
      <alignment horizontal="center" vertical="center" wrapText="1"/>
    </xf>
    <xf numFmtId="0" fontId="43" fillId="9" borderId="9" xfId="10" applyFont="1" applyFill="1" applyBorder="1" applyAlignment="1">
      <alignment horizontal="center" vertical="center" wrapText="1"/>
    </xf>
    <xf numFmtId="0" fontId="38" fillId="0" borderId="1" xfId="10" applyFont="1" applyFill="1" applyBorder="1"/>
  </cellXfs>
  <cellStyles count="124">
    <cellStyle name="2-decimales" xfId="12" xr:uid="{00000000-0005-0000-0000-000000000000}"/>
    <cellStyle name="CUADRO1" xfId="13" xr:uid="{00000000-0005-0000-0000-000001000000}"/>
    <cellStyle name="ENTERO" xfId="14" xr:uid="{00000000-0005-0000-0000-000002000000}"/>
    <cellStyle name="Euro" xfId="15" xr:uid="{00000000-0005-0000-0000-000003000000}"/>
    <cellStyle name="F2" xfId="16" xr:uid="{00000000-0005-0000-0000-000004000000}"/>
    <cellStyle name="F3" xfId="17" xr:uid="{00000000-0005-0000-0000-000005000000}"/>
    <cellStyle name="F4" xfId="18" xr:uid="{00000000-0005-0000-0000-000006000000}"/>
    <cellStyle name="F5" xfId="19" xr:uid="{00000000-0005-0000-0000-000007000000}"/>
    <cellStyle name="F6" xfId="20" xr:uid="{00000000-0005-0000-0000-000008000000}"/>
    <cellStyle name="F7" xfId="21" xr:uid="{00000000-0005-0000-0000-000009000000}"/>
    <cellStyle name="F8" xfId="22" xr:uid="{00000000-0005-0000-0000-00000A000000}"/>
    <cellStyle name="GRADOSMINSEG" xfId="23" xr:uid="{00000000-0005-0000-0000-00000B000000}"/>
    <cellStyle name="Hipervínculo 2" xfId="24" xr:uid="{00000000-0005-0000-0000-00000C000000}"/>
    <cellStyle name="Hipervínculo 3" xfId="25" xr:uid="{00000000-0005-0000-0000-00000D000000}"/>
    <cellStyle name="Hipervínculo 4" xfId="26" xr:uid="{00000000-0005-0000-0000-00000E000000}"/>
    <cellStyle name="Millares" xfId="2" builtinId="3"/>
    <cellStyle name="Millares [0] 2" xfId="27" xr:uid="{00000000-0005-0000-0000-000010000000}"/>
    <cellStyle name="Millares 10" xfId="28" xr:uid="{00000000-0005-0000-0000-000011000000}"/>
    <cellStyle name="Millares 11" xfId="29" xr:uid="{00000000-0005-0000-0000-000012000000}"/>
    <cellStyle name="Millares 12" xfId="30" xr:uid="{00000000-0005-0000-0000-000013000000}"/>
    <cellStyle name="Millares 13" xfId="31" xr:uid="{00000000-0005-0000-0000-000014000000}"/>
    <cellStyle name="Millares 14" xfId="32" xr:uid="{00000000-0005-0000-0000-000015000000}"/>
    <cellStyle name="Millares 15" xfId="33" xr:uid="{00000000-0005-0000-0000-000016000000}"/>
    <cellStyle name="Millares 16" xfId="34" xr:uid="{00000000-0005-0000-0000-000017000000}"/>
    <cellStyle name="Millares 17" xfId="35" xr:uid="{00000000-0005-0000-0000-000018000000}"/>
    <cellStyle name="Millares 18" xfId="36" xr:uid="{00000000-0005-0000-0000-000019000000}"/>
    <cellStyle name="Millares 19" xfId="37" xr:uid="{00000000-0005-0000-0000-00001A000000}"/>
    <cellStyle name="Millares 2" xfId="4" xr:uid="{00000000-0005-0000-0000-00001B000000}"/>
    <cellStyle name="Millares 2 2" xfId="38" xr:uid="{00000000-0005-0000-0000-00001C000000}"/>
    <cellStyle name="Millares 2 3" xfId="39" xr:uid="{00000000-0005-0000-0000-00001D000000}"/>
    <cellStyle name="Millares 2_PRESUPUESTO OFICIAL" xfId="40" xr:uid="{00000000-0005-0000-0000-00001E000000}"/>
    <cellStyle name="Millares 20" xfId="41" xr:uid="{00000000-0005-0000-0000-00001F000000}"/>
    <cellStyle name="Millares 21" xfId="42" xr:uid="{00000000-0005-0000-0000-000020000000}"/>
    <cellStyle name="Millares 22" xfId="43" xr:uid="{00000000-0005-0000-0000-000021000000}"/>
    <cellStyle name="Millares 23" xfId="44" xr:uid="{00000000-0005-0000-0000-000022000000}"/>
    <cellStyle name="Millares 24" xfId="45" xr:uid="{00000000-0005-0000-0000-000023000000}"/>
    <cellStyle name="Millares 25" xfId="46" xr:uid="{00000000-0005-0000-0000-000024000000}"/>
    <cellStyle name="Millares 26" xfId="47" xr:uid="{00000000-0005-0000-0000-000025000000}"/>
    <cellStyle name="Millares 27" xfId="48" xr:uid="{00000000-0005-0000-0000-000026000000}"/>
    <cellStyle name="Millares 28" xfId="49" xr:uid="{00000000-0005-0000-0000-000027000000}"/>
    <cellStyle name="Millares 29" xfId="50" xr:uid="{00000000-0005-0000-0000-000028000000}"/>
    <cellStyle name="Millares 3" xfId="6" xr:uid="{00000000-0005-0000-0000-000029000000}"/>
    <cellStyle name="Millares 30" xfId="51" xr:uid="{00000000-0005-0000-0000-00002A000000}"/>
    <cellStyle name="Millares 31" xfId="52" xr:uid="{00000000-0005-0000-0000-00002B000000}"/>
    <cellStyle name="Millares 32" xfId="53" xr:uid="{00000000-0005-0000-0000-00002C000000}"/>
    <cellStyle name="Millares 33" xfId="54" xr:uid="{00000000-0005-0000-0000-00002D000000}"/>
    <cellStyle name="Millares 34" xfId="55" xr:uid="{00000000-0005-0000-0000-00002E000000}"/>
    <cellStyle name="Millares 35" xfId="56" xr:uid="{00000000-0005-0000-0000-00002F000000}"/>
    <cellStyle name="Millares 36" xfId="57" xr:uid="{00000000-0005-0000-0000-000030000000}"/>
    <cellStyle name="Millares 37" xfId="58" xr:uid="{00000000-0005-0000-0000-000031000000}"/>
    <cellStyle name="Millares 38" xfId="59" xr:uid="{00000000-0005-0000-0000-000032000000}"/>
    <cellStyle name="Millares 39" xfId="60" xr:uid="{00000000-0005-0000-0000-000033000000}"/>
    <cellStyle name="Millares 4" xfId="11" xr:uid="{00000000-0005-0000-0000-000034000000}"/>
    <cellStyle name="Millares 40" xfId="61" xr:uid="{00000000-0005-0000-0000-000035000000}"/>
    <cellStyle name="Millares 41" xfId="62" xr:uid="{00000000-0005-0000-0000-000036000000}"/>
    <cellStyle name="Millares 5" xfId="63" xr:uid="{00000000-0005-0000-0000-000037000000}"/>
    <cellStyle name="Millares 6" xfId="64" xr:uid="{00000000-0005-0000-0000-000038000000}"/>
    <cellStyle name="Millares 7" xfId="65" xr:uid="{00000000-0005-0000-0000-000039000000}"/>
    <cellStyle name="Millares 8" xfId="66" xr:uid="{00000000-0005-0000-0000-00003A000000}"/>
    <cellStyle name="Millares 9" xfId="67" xr:uid="{00000000-0005-0000-0000-00003B000000}"/>
    <cellStyle name="Moneda" xfId="9" builtinId="4"/>
    <cellStyle name="Moneda [2]" xfId="68" xr:uid="{00000000-0005-0000-0000-00003E000000}"/>
    <cellStyle name="Moneda 2" xfId="69" xr:uid="{00000000-0005-0000-0000-00003F000000}"/>
    <cellStyle name="Moneda 3" xfId="70" xr:uid="{00000000-0005-0000-0000-000040000000}"/>
    <cellStyle name="Moneda 4" xfId="71" xr:uid="{00000000-0005-0000-0000-000041000000}"/>
    <cellStyle name="Moneda 5" xfId="72" xr:uid="{00000000-0005-0000-0000-000042000000}"/>
    <cellStyle name="Moneda 6" xfId="73" xr:uid="{00000000-0005-0000-0000-000043000000}"/>
    <cellStyle name="Moneda 7" xfId="74" xr:uid="{00000000-0005-0000-0000-000044000000}"/>
    <cellStyle name="Moneda 8" xfId="75" xr:uid="{00000000-0005-0000-0000-000045000000}"/>
    <cellStyle name="Normal" xfId="0" builtinId="0"/>
    <cellStyle name="Normal 10" xfId="76" xr:uid="{00000000-0005-0000-0000-000047000000}"/>
    <cellStyle name="Normal 11" xfId="77" xr:uid="{00000000-0005-0000-0000-000048000000}"/>
    <cellStyle name="Normal 12" xfId="78" xr:uid="{00000000-0005-0000-0000-000049000000}"/>
    <cellStyle name="Normal 13" xfId="79" xr:uid="{00000000-0005-0000-0000-00004A000000}"/>
    <cellStyle name="Normal 14" xfId="80" xr:uid="{00000000-0005-0000-0000-00004B000000}"/>
    <cellStyle name="Normal 15" xfId="81" xr:uid="{00000000-0005-0000-0000-00004C000000}"/>
    <cellStyle name="Normal 2" xfId="1" xr:uid="{00000000-0005-0000-0000-00004D000000}"/>
    <cellStyle name="Normal 2 2" xfId="3" xr:uid="{00000000-0005-0000-0000-00004E000000}"/>
    <cellStyle name="Normal 2 3" xfId="82" xr:uid="{00000000-0005-0000-0000-00004F000000}"/>
    <cellStyle name="Normal 2 3 2" xfId="83" xr:uid="{00000000-0005-0000-0000-000050000000}"/>
    <cellStyle name="Normal 2 4" xfId="84" xr:uid="{00000000-0005-0000-0000-000051000000}"/>
    <cellStyle name="Normal 2 5" xfId="85" xr:uid="{00000000-0005-0000-0000-000052000000}"/>
    <cellStyle name="Normal 2 6" xfId="86" xr:uid="{00000000-0005-0000-0000-000053000000}"/>
    <cellStyle name="Normal 2 7" xfId="87" xr:uid="{00000000-0005-0000-0000-000054000000}"/>
    <cellStyle name="Normal 2 8" xfId="88" xr:uid="{00000000-0005-0000-0000-000055000000}"/>
    <cellStyle name="Normal 3" xfId="5" xr:uid="{00000000-0005-0000-0000-000056000000}"/>
    <cellStyle name="Normal 3 2" xfId="89" xr:uid="{00000000-0005-0000-0000-000057000000}"/>
    <cellStyle name="Normal 3 3" xfId="90" xr:uid="{00000000-0005-0000-0000-000058000000}"/>
    <cellStyle name="Normal 3 4" xfId="91" xr:uid="{00000000-0005-0000-0000-000059000000}"/>
    <cellStyle name="Normal 3 5" xfId="122" xr:uid="{00000000-0005-0000-0000-00005A000000}"/>
    <cellStyle name="Normal 4" xfId="10" xr:uid="{00000000-0005-0000-0000-00005B000000}"/>
    <cellStyle name="Normal 4 2" xfId="92" xr:uid="{00000000-0005-0000-0000-00005C000000}"/>
    <cellStyle name="Normal 4 3" xfId="93" xr:uid="{00000000-0005-0000-0000-00005D000000}"/>
    <cellStyle name="Normal 4_CONSORCIO INVIAS-POLLO" xfId="94" xr:uid="{00000000-0005-0000-0000-00005E000000}"/>
    <cellStyle name="Normal 5" xfId="95" xr:uid="{00000000-0005-0000-0000-00005F000000}"/>
    <cellStyle name="Normal 5 2" xfId="96" xr:uid="{00000000-0005-0000-0000-000060000000}"/>
    <cellStyle name="Normal 5_LICITACION  - PLAZA DE BOLIVAR" xfId="97" xr:uid="{00000000-0005-0000-0000-000061000000}"/>
    <cellStyle name="Normal 6" xfId="98" xr:uid="{00000000-0005-0000-0000-000062000000}"/>
    <cellStyle name="Normal 7" xfId="99" xr:uid="{00000000-0005-0000-0000-000063000000}"/>
    <cellStyle name="Normal 8" xfId="100" xr:uid="{00000000-0005-0000-0000-000064000000}"/>
    <cellStyle name="Normal 9" xfId="101" xr:uid="{00000000-0005-0000-0000-000065000000}"/>
    <cellStyle name="Normal_CAPACIDAD" xfId="123" xr:uid="{ED30F6F0-D1A8-4322-AEFF-E682D119754C}"/>
    <cellStyle name="Normal_Hoja1 2" xfId="8" xr:uid="{00000000-0005-0000-0000-000067000000}"/>
    <cellStyle name="Normal_Slips Publicados_Condiciones Complementarias V7-1-10" xfId="7" xr:uid="{00000000-0005-0000-0000-000068000000}"/>
    <cellStyle name="Porcentaje 2" xfId="102" xr:uid="{00000000-0005-0000-0000-000069000000}"/>
    <cellStyle name="Porcentaje 3" xfId="103" xr:uid="{00000000-0005-0000-0000-00006A000000}"/>
    <cellStyle name="Porcentaje 4" xfId="104" xr:uid="{00000000-0005-0000-0000-00006B000000}"/>
    <cellStyle name="Porcentual 2" xfId="105" xr:uid="{00000000-0005-0000-0000-00006C000000}"/>
    <cellStyle name="Porcentual 2 2" xfId="106" xr:uid="{00000000-0005-0000-0000-00006D000000}"/>
    <cellStyle name="Porcentual 2 3" xfId="107" xr:uid="{00000000-0005-0000-0000-00006E000000}"/>
    <cellStyle name="Porcentual 2 3 2" xfId="108" xr:uid="{00000000-0005-0000-0000-00006F000000}"/>
    <cellStyle name="Porcentual 2 4" xfId="109" xr:uid="{00000000-0005-0000-0000-000070000000}"/>
    <cellStyle name="Porcentual 2 5" xfId="110" xr:uid="{00000000-0005-0000-0000-000071000000}"/>
    <cellStyle name="Porcentual 2 6" xfId="111" xr:uid="{00000000-0005-0000-0000-000072000000}"/>
    <cellStyle name="Porcentual 3" xfId="112" xr:uid="{00000000-0005-0000-0000-000073000000}"/>
    <cellStyle name="Porcentual 4" xfId="113" xr:uid="{00000000-0005-0000-0000-000074000000}"/>
    <cellStyle name="Porcentual 4 2" xfId="114" xr:uid="{00000000-0005-0000-0000-000075000000}"/>
    <cellStyle name="Porcentual 5" xfId="115" xr:uid="{00000000-0005-0000-0000-000076000000}"/>
    <cellStyle name="Porcentual 6" xfId="116" xr:uid="{00000000-0005-0000-0000-000077000000}"/>
    <cellStyle name="Porcentual 7" xfId="117" xr:uid="{00000000-0005-0000-0000-000078000000}"/>
    <cellStyle name="Porcentual 8" xfId="118" xr:uid="{00000000-0005-0000-0000-000079000000}"/>
    <cellStyle name="Porcentual 9" xfId="119" xr:uid="{00000000-0005-0000-0000-00007A000000}"/>
    <cellStyle name="TITULO" xfId="120" xr:uid="{00000000-0005-0000-0000-00007B000000}"/>
    <cellStyle name="Währung" xfId="121" xr:uid="{00000000-0005-0000-0000-00007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1817688</xdr:colOff>
      <xdr:row>0</xdr:row>
      <xdr:rowOff>1023938</xdr:rowOff>
    </xdr:to>
    <xdr:pic>
      <xdr:nvPicPr>
        <xdr:cNvPr id="4" name="Imagen 7" descr="Descripción: logo-unicauca">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119063"/>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107156</xdr:colOff>
      <xdr:row>0</xdr:row>
      <xdr:rowOff>0</xdr:rowOff>
    </xdr:from>
    <xdr:to>
      <xdr:col>1</xdr:col>
      <xdr:colOff>1057275</xdr:colOff>
      <xdr:row>0</xdr:row>
      <xdr:rowOff>733425</xdr:rowOff>
    </xdr:to>
    <xdr:pic>
      <xdr:nvPicPr>
        <xdr:cNvPr id="2" name="Imagen 7" descr="Descripción: logo-unicauc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181" y="0"/>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107156</xdr:colOff>
      <xdr:row>0</xdr:row>
      <xdr:rowOff>0</xdr:rowOff>
    </xdr:from>
    <xdr:to>
      <xdr:col>0</xdr:col>
      <xdr:colOff>1057275</xdr:colOff>
      <xdr:row>0</xdr:row>
      <xdr:rowOff>733425</xdr:rowOff>
    </xdr:to>
    <xdr:pic>
      <xdr:nvPicPr>
        <xdr:cNvPr id="2" name="Imagen 7" descr="Descripción: logo-unicauca">
          <a:extLst>
            <a:ext uri="{FF2B5EF4-FFF2-40B4-BE49-F238E27FC236}">
              <a16:creationId xmlns:a16="http://schemas.microsoft.com/office/drawing/2014/main" id="{ADDAD1BB-ECDC-41F5-BF49-BD36C0D84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706" y="0"/>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F24"/>
  <sheetViews>
    <sheetView topLeftCell="A7" workbookViewId="0">
      <selection activeCell="A7" sqref="A7:E7"/>
    </sheetView>
  </sheetViews>
  <sheetFormatPr baseColWidth="10" defaultRowHeight="14.5" x14ac:dyDescent="0.35"/>
  <cols>
    <col min="1" max="1" width="17" customWidth="1"/>
    <col min="2" max="2" width="41.7265625" customWidth="1"/>
    <col min="3" max="4" width="44.54296875" customWidth="1"/>
    <col min="5" max="5" width="47.453125" customWidth="1"/>
    <col min="6" max="6" width="45.453125" customWidth="1"/>
  </cols>
  <sheetData>
    <row r="1" spans="1:6" ht="90.75" customHeight="1" x14ac:dyDescent="0.35">
      <c r="A1" s="189" t="s">
        <v>338</v>
      </c>
      <c r="B1" s="189"/>
      <c r="C1" s="189"/>
      <c r="D1" s="189"/>
      <c r="E1" s="189"/>
    </row>
    <row r="2" spans="1:6" ht="78.5" customHeight="1" x14ac:dyDescent="0.35">
      <c r="A2" s="190" t="s">
        <v>339</v>
      </c>
      <c r="B2" s="190"/>
      <c r="C2" s="190"/>
      <c r="D2" s="190"/>
      <c r="E2" s="190"/>
    </row>
    <row r="3" spans="1:6" ht="49" customHeight="1" x14ac:dyDescent="0.35">
      <c r="A3" s="191" t="s">
        <v>289</v>
      </c>
      <c r="B3" s="192"/>
      <c r="C3" s="192"/>
      <c r="D3" s="192"/>
      <c r="E3" s="193"/>
    </row>
    <row r="4" spans="1:6" ht="15.5" x14ac:dyDescent="0.35">
      <c r="A4" s="151"/>
      <c r="B4" s="152"/>
      <c r="C4" s="151"/>
      <c r="D4" s="151"/>
      <c r="E4" s="151"/>
    </row>
    <row r="5" spans="1:6" ht="15.5" x14ac:dyDescent="0.35">
      <c r="A5" s="194" t="s">
        <v>290</v>
      </c>
      <c r="B5" s="194"/>
      <c r="C5" s="194"/>
      <c r="D5" s="194"/>
      <c r="E5" s="194"/>
    </row>
    <row r="6" spans="1:6" ht="15.5" x14ac:dyDescent="0.35">
      <c r="A6" s="151"/>
      <c r="B6" s="152"/>
      <c r="C6" s="151"/>
      <c r="D6" s="151"/>
      <c r="E6" s="151"/>
    </row>
    <row r="7" spans="1:6" ht="15.5" x14ac:dyDescent="0.35">
      <c r="A7" s="195" t="s">
        <v>340</v>
      </c>
      <c r="B7" s="195"/>
      <c r="C7" s="195"/>
      <c r="D7" s="195"/>
      <c r="E7" s="195"/>
    </row>
    <row r="8" spans="1:6" ht="31" x14ac:dyDescent="0.35">
      <c r="A8" s="196" t="s">
        <v>283</v>
      </c>
      <c r="B8" s="187" t="s">
        <v>284</v>
      </c>
      <c r="C8" s="153" t="s">
        <v>285</v>
      </c>
      <c r="D8" s="174" t="s">
        <v>291</v>
      </c>
      <c r="E8" s="187" t="s">
        <v>286</v>
      </c>
      <c r="F8" s="187" t="s">
        <v>296</v>
      </c>
    </row>
    <row r="9" spans="1:6" ht="15.5" x14ac:dyDescent="0.35">
      <c r="A9" s="196"/>
      <c r="B9" s="187"/>
      <c r="C9" s="153" t="s">
        <v>287</v>
      </c>
      <c r="D9" s="174"/>
      <c r="E9" s="187"/>
      <c r="F9" s="187"/>
    </row>
    <row r="10" spans="1:6" ht="28" x14ac:dyDescent="0.35">
      <c r="A10" s="185">
        <v>1</v>
      </c>
      <c r="B10" s="184" t="s">
        <v>307</v>
      </c>
      <c r="C10" s="155" t="s">
        <v>306</v>
      </c>
      <c r="D10" s="155" t="s">
        <v>308</v>
      </c>
      <c r="E10" s="185" t="s">
        <v>310</v>
      </c>
      <c r="F10" s="184"/>
    </row>
    <row r="11" spans="1:6" ht="31" x14ac:dyDescent="0.35">
      <c r="A11" s="153">
        <v>2</v>
      </c>
      <c r="B11" s="154" t="s">
        <v>299</v>
      </c>
      <c r="C11" s="155" t="s">
        <v>300</v>
      </c>
      <c r="D11" s="155" t="s">
        <v>309</v>
      </c>
      <c r="E11" s="153" t="s">
        <v>311</v>
      </c>
      <c r="F11" s="177"/>
    </row>
    <row r="12" spans="1:6" ht="15.5" x14ac:dyDescent="0.35">
      <c r="A12" s="170"/>
      <c r="B12" s="171"/>
      <c r="C12" s="172"/>
      <c r="D12" s="172"/>
      <c r="E12" s="173"/>
    </row>
    <row r="13" spans="1:6" ht="15.5" x14ac:dyDescent="0.35">
      <c r="A13" s="170"/>
      <c r="B13" s="171"/>
      <c r="C13" s="172"/>
      <c r="D13" s="172"/>
      <c r="E13" s="173"/>
    </row>
    <row r="14" spans="1:6" ht="15.5" x14ac:dyDescent="0.35">
      <c r="A14" s="170"/>
      <c r="B14" s="171"/>
      <c r="C14" s="178"/>
      <c r="D14" s="179"/>
      <c r="E14" s="173"/>
    </row>
    <row r="15" spans="1:6" ht="15.5" x14ac:dyDescent="0.35">
      <c r="A15" s="170"/>
      <c r="B15" s="171"/>
      <c r="C15" s="178"/>
      <c r="D15" s="179"/>
      <c r="E15" s="173"/>
    </row>
    <row r="16" spans="1:6" x14ac:dyDescent="0.35">
      <c r="A16" s="156"/>
      <c r="B16" s="157"/>
      <c r="C16" s="156"/>
      <c r="D16" s="156"/>
      <c r="E16" s="156"/>
    </row>
    <row r="17" spans="1:5" ht="15.5" x14ac:dyDescent="0.35">
      <c r="A17" s="188" t="s">
        <v>312</v>
      </c>
      <c r="B17" s="188"/>
      <c r="C17" s="188"/>
      <c r="D17" s="188"/>
      <c r="E17" s="188"/>
    </row>
    <row r="18" spans="1:5" ht="15.5" x14ac:dyDescent="0.35">
      <c r="A18" s="158"/>
      <c r="B18" s="159"/>
      <c r="C18" s="160"/>
      <c r="D18" s="160"/>
      <c r="E18" s="161"/>
    </row>
    <row r="19" spans="1:5" ht="15.5" x14ac:dyDescent="0.35">
      <c r="A19" s="158"/>
      <c r="B19" s="159"/>
      <c r="C19" s="160"/>
      <c r="D19" s="160"/>
      <c r="E19" s="161"/>
    </row>
    <row r="20" spans="1:5" ht="15.5" x14ac:dyDescent="0.35">
      <c r="A20" s="162"/>
      <c r="B20" s="163"/>
      <c r="C20" s="164"/>
      <c r="D20" s="164"/>
      <c r="E20" s="165"/>
    </row>
    <row r="21" spans="1:5" ht="15.5" x14ac:dyDescent="0.35">
      <c r="A21" s="162"/>
      <c r="B21" s="175"/>
      <c r="D21" s="175" t="s">
        <v>297</v>
      </c>
      <c r="E21" s="161"/>
    </row>
    <row r="22" spans="1:5" ht="15.5" x14ac:dyDescent="0.35">
      <c r="A22" s="162"/>
      <c r="B22" s="166"/>
      <c r="C22" s="168"/>
      <c r="D22" s="176" t="s">
        <v>298</v>
      </c>
      <c r="E22" s="161"/>
    </row>
    <row r="23" spans="1:5" ht="15.5" x14ac:dyDescent="0.35">
      <c r="A23" s="162"/>
      <c r="B23" s="176"/>
      <c r="C23" s="168"/>
      <c r="D23" s="176" t="s">
        <v>288</v>
      </c>
      <c r="E23" s="161"/>
    </row>
    <row r="24" spans="1:5" ht="15.5" x14ac:dyDescent="0.35">
      <c r="A24" s="162"/>
      <c r="B24" s="169"/>
      <c r="C24" s="167"/>
      <c r="D24" s="167"/>
      <c r="E24" s="165"/>
    </row>
  </sheetData>
  <mergeCells count="10">
    <mergeCell ref="F8:F9"/>
    <mergeCell ref="A17:E17"/>
    <mergeCell ref="A1:E1"/>
    <mergeCell ref="A2:E2"/>
    <mergeCell ref="A3:E3"/>
    <mergeCell ref="A5:E5"/>
    <mergeCell ref="A7:E7"/>
    <mergeCell ref="A8:A9"/>
    <mergeCell ref="B8:B9"/>
    <mergeCell ref="E8: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I22"/>
  <sheetViews>
    <sheetView showGridLines="0" topLeftCell="A13" zoomScaleNormal="100" zoomScaleSheetLayoutView="85" workbookViewId="0">
      <selection activeCell="I19" sqref="I19"/>
    </sheetView>
  </sheetViews>
  <sheetFormatPr baseColWidth="10" defaultColWidth="11.453125" defaultRowHeight="20.149999999999999" customHeight="1" x14ac:dyDescent="0.35"/>
  <cols>
    <col min="1" max="1" width="25.54296875" style="11" customWidth="1"/>
    <col min="2" max="2" width="34.81640625" style="11" customWidth="1"/>
    <col min="3" max="3" width="40.1796875" style="11" customWidth="1"/>
    <col min="4" max="4" width="15.7265625" style="11" customWidth="1"/>
    <col min="5" max="7" width="11.453125" style="11"/>
    <col min="8" max="8" width="19.26953125" style="11" bestFit="1" customWidth="1"/>
    <col min="9" max="16384" width="11.453125" style="11"/>
  </cols>
  <sheetData>
    <row r="1" spans="1:9" ht="15" customHeight="1" x14ac:dyDescent="0.45">
      <c r="A1" s="214" t="s">
        <v>130</v>
      </c>
      <c r="B1" s="214"/>
      <c r="C1" s="214"/>
      <c r="D1" s="214"/>
      <c r="E1" s="214"/>
      <c r="F1" s="214"/>
    </row>
    <row r="2" spans="1:9" ht="20.149999999999999" customHeight="1" x14ac:dyDescent="0.45">
      <c r="A2" s="214" t="s">
        <v>65</v>
      </c>
      <c r="B2" s="214"/>
      <c r="C2" s="214"/>
      <c r="D2" s="214"/>
      <c r="E2" s="214"/>
      <c r="F2" s="214"/>
    </row>
    <row r="3" spans="1:9" ht="15" customHeight="1" x14ac:dyDescent="0.45">
      <c r="A3" s="214" t="s">
        <v>9</v>
      </c>
      <c r="B3" s="214"/>
      <c r="C3" s="214"/>
      <c r="D3" s="214"/>
      <c r="E3" s="214"/>
      <c r="F3" s="214"/>
    </row>
    <row r="4" spans="1:9" ht="15" customHeight="1" x14ac:dyDescent="0.45">
      <c r="A4" s="214" t="s">
        <v>37</v>
      </c>
      <c r="B4" s="214"/>
      <c r="C4" s="214"/>
      <c r="D4" s="214"/>
      <c r="E4" s="214"/>
      <c r="F4" s="214"/>
    </row>
    <row r="5" spans="1:9" ht="15" customHeight="1" x14ac:dyDescent="0.45">
      <c r="A5" s="214"/>
      <c r="B5" s="214"/>
      <c r="C5" s="214"/>
      <c r="D5" s="214"/>
      <c r="E5" s="214"/>
      <c r="F5" s="214"/>
      <c r="G5" s="204" t="s">
        <v>190</v>
      </c>
      <c r="H5" s="205"/>
      <c r="I5" s="205"/>
    </row>
    <row r="6" spans="1:9" ht="15.75" customHeight="1" x14ac:dyDescent="0.35">
      <c r="A6" s="206" t="s">
        <v>0</v>
      </c>
      <c r="B6" s="206"/>
      <c r="C6" s="206"/>
      <c r="D6" s="224" t="s">
        <v>159</v>
      </c>
      <c r="E6" s="206" t="s">
        <v>34</v>
      </c>
      <c r="F6" s="206"/>
      <c r="G6" s="203" t="s">
        <v>187</v>
      </c>
      <c r="H6" s="203" t="s">
        <v>188</v>
      </c>
      <c r="I6" s="203" t="s">
        <v>189</v>
      </c>
    </row>
    <row r="7" spans="1:9" ht="70.5" customHeight="1" x14ac:dyDescent="0.35">
      <c r="A7" s="206"/>
      <c r="B7" s="206"/>
      <c r="C7" s="206"/>
      <c r="D7" s="225"/>
      <c r="E7" s="41" t="s">
        <v>35</v>
      </c>
      <c r="F7" s="41" t="s">
        <v>36</v>
      </c>
      <c r="G7" s="203"/>
      <c r="H7" s="203"/>
      <c r="I7" s="203"/>
    </row>
    <row r="8" spans="1:9" ht="82.5" customHeight="1" x14ac:dyDescent="0.35">
      <c r="A8" s="310" t="s">
        <v>91</v>
      </c>
      <c r="B8" s="311"/>
      <c r="C8" s="311"/>
      <c r="D8" s="30">
        <v>100</v>
      </c>
      <c r="E8" s="98" t="s">
        <v>200</v>
      </c>
      <c r="F8" s="98"/>
      <c r="G8" s="99">
        <v>619</v>
      </c>
      <c r="H8" s="98" t="s">
        <v>212</v>
      </c>
      <c r="I8" s="99">
        <v>100</v>
      </c>
    </row>
    <row r="9" spans="1:9" ht="95.25" customHeight="1" x14ac:dyDescent="0.35">
      <c r="A9" s="310" t="s">
        <v>92</v>
      </c>
      <c r="B9" s="311"/>
      <c r="C9" s="311"/>
      <c r="D9" s="30">
        <v>75</v>
      </c>
      <c r="E9" s="98" t="s">
        <v>200</v>
      </c>
      <c r="F9" s="98"/>
      <c r="G9" s="99">
        <v>619</v>
      </c>
      <c r="H9" s="98" t="s">
        <v>212</v>
      </c>
      <c r="I9" s="99">
        <v>75</v>
      </c>
    </row>
    <row r="10" spans="1:9" ht="70.5" customHeight="1" x14ac:dyDescent="0.35">
      <c r="A10" s="312" t="s">
        <v>93</v>
      </c>
      <c r="B10" s="313"/>
      <c r="C10" s="313"/>
      <c r="D10" s="30">
        <v>75</v>
      </c>
      <c r="E10" s="98" t="s">
        <v>200</v>
      </c>
      <c r="F10" s="98"/>
      <c r="G10" s="99">
        <v>619</v>
      </c>
      <c r="H10" s="98" t="s">
        <v>213</v>
      </c>
      <c r="I10" s="99">
        <v>75</v>
      </c>
    </row>
    <row r="11" spans="1:9" ht="86.25" customHeight="1" x14ac:dyDescent="0.35">
      <c r="A11" s="310" t="s">
        <v>94</v>
      </c>
      <c r="B11" s="311"/>
      <c r="C11" s="311"/>
      <c r="D11" s="30">
        <v>75</v>
      </c>
      <c r="E11" s="98" t="s">
        <v>200</v>
      </c>
      <c r="F11" s="98"/>
      <c r="G11" s="99">
        <v>619</v>
      </c>
      <c r="H11" s="98" t="s">
        <v>214</v>
      </c>
      <c r="I11" s="99">
        <v>75</v>
      </c>
    </row>
    <row r="12" spans="1:9" ht="95.25" customHeight="1" x14ac:dyDescent="0.35">
      <c r="A12" s="310" t="s">
        <v>96</v>
      </c>
      <c r="B12" s="311"/>
      <c r="C12" s="311"/>
      <c r="D12" s="30">
        <v>75</v>
      </c>
      <c r="E12" s="98" t="s">
        <v>200</v>
      </c>
      <c r="F12" s="98"/>
      <c r="G12" s="99">
        <v>619</v>
      </c>
      <c r="H12" s="98" t="s">
        <v>214</v>
      </c>
      <c r="I12" s="99">
        <v>75</v>
      </c>
    </row>
    <row r="13" spans="1:9" ht="57.75" customHeight="1" x14ac:dyDescent="0.35">
      <c r="A13" s="312" t="s">
        <v>95</v>
      </c>
      <c r="B13" s="313"/>
      <c r="C13" s="313"/>
      <c r="D13" s="30">
        <v>50</v>
      </c>
      <c r="E13" s="98" t="s">
        <v>200</v>
      </c>
      <c r="F13" s="98"/>
      <c r="G13" s="99">
        <v>619</v>
      </c>
      <c r="H13" s="98" t="s">
        <v>215</v>
      </c>
      <c r="I13" s="99">
        <v>50</v>
      </c>
    </row>
    <row r="14" spans="1:9" ht="51" customHeight="1" x14ac:dyDescent="0.35">
      <c r="A14" s="314" t="s">
        <v>97</v>
      </c>
      <c r="B14" s="315"/>
      <c r="C14" s="316"/>
      <c r="D14" s="30">
        <v>50</v>
      </c>
      <c r="E14" s="21"/>
      <c r="F14" s="98" t="s">
        <v>200</v>
      </c>
      <c r="G14" s="99">
        <v>619</v>
      </c>
      <c r="H14" s="99"/>
      <c r="I14" s="99">
        <v>0</v>
      </c>
    </row>
    <row r="15" spans="1:9" ht="66" customHeight="1" x14ac:dyDescent="0.35">
      <c r="A15" s="314" t="s">
        <v>98</v>
      </c>
      <c r="B15" s="315"/>
      <c r="C15" s="316"/>
      <c r="D15" s="30">
        <v>50</v>
      </c>
      <c r="E15" s="98" t="s">
        <v>200</v>
      </c>
      <c r="F15" s="98"/>
      <c r="G15" s="99">
        <v>619</v>
      </c>
      <c r="H15" s="100" t="s">
        <v>211</v>
      </c>
      <c r="I15" s="99">
        <v>50</v>
      </c>
    </row>
    <row r="16" spans="1:9" ht="30.75" customHeight="1" x14ac:dyDescent="0.35">
      <c r="A16" s="314" t="s">
        <v>99</v>
      </c>
      <c r="B16" s="315"/>
      <c r="C16" s="316"/>
      <c r="D16" s="30">
        <v>50</v>
      </c>
      <c r="E16" s="21"/>
      <c r="F16" s="98" t="s">
        <v>200</v>
      </c>
      <c r="G16" s="99">
        <v>619</v>
      </c>
      <c r="H16" s="99"/>
      <c r="I16" s="99">
        <v>0</v>
      </c>
    </row>
    <row r="17" spans="1:9" ht="20.149999999999999" customHeight="1" x14ac:dyDescent="0.35">
      <c r="A17" s="226" t="s">
        <v>1</v>
      </c>
      <c r="B17" s="226"/>
      <c r="C17" s="226"/>
      <c r="D17" s="47">
        <f>SUM(D8:D16)</f>
        <v>600</v>
      </c>
      <c r="E17" s="27"/>
      <c r="H17" s="74" t="s">
        <v>191</v>
      </c>
      <c r="I17" s="47">
        <f>SUM(I8:I16)</f>
        <v>500</v>
      </c>
    </row>
    <row r="18" spans="1:9" ht="20.149999999999999" customHeight="1" x14ac:dyDescent="0.35">
      <c r="A18" s="15"/>
      <c r="B18" s="15"/>
      <c r="C18" s="15"/>
      <c r="D18" s="16"/>
    </row>
    <row r="19" spans="1:9" ht="20.149999999999999" customHeight="1" x14ac:dyDescent="0.35">
      <c r="H19" s="27" t="s">
        <v>196</v>
      </c>
      <c r="I19" s="11">
        <f>+I17*5%</f>
        <v>25</v>
      </c>
    </row>
    <row r="21" spans="1:9" ht="48.75" customHeight="1" x14ac:dyDescent="0.35">
      <c r="A21" s="308" t="s">
        <v>66</v>
      </c>
      <c r="B21" s="308"/>
      <c r="C21" s="308"/>
    </row>
    <row r="22" spans="1:9" ht="48" customHeight="1" x14ac:dyDescent="0.35">
      <c r="A22" s="309" t="s">
        <v>16</v>
      </c>
      <c r="B22" s="309"/>
      <c r="C22" s="309"/>
    </row>
  </sheetData>
  <mergeCells count="24">
    <mergeCell ref="A22:C22"/>
    <mergeCell ref="A8:C8"/>
    <mergeCell ref="A9:C9"/>
    <mergeCell ref="A10:C10"/>
    <mergeCell ref="A11:C11"/>
    <mergeCell ref="A17:C17"/>
    <mergeCell ref="A12:C12"/>
    <mergeCell ref="A13:C13"/>
    <mergeCell ref="A14:C14"/>
    <mergeCell ref="A15:C15"/>
    <mergeCell ref="A16:C16"/>
    <mergeCell ref="A1:F1"/>
    <mergeCell ref="A2:F2"/>
    <mergeCell ref="A5:F5"/>
    <mergeCell ref="A3:F3"/>
    <mergeCell ref="A21:C21"/>
    <mergeCell ref="G6:G7"/>
    <mergeCell ref="H6:H7"/>
    <mergeCell ref="I6:I7"/>
    <mergeCell ref="G5:I5"/>
    <mergeCell ref="A4:F4"/>
    <mergeCell ref="A6:C7"/>
    <mergeCell ref="D6:D7"/>
    <mergeCell ref="E6:F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H38"/>
  <sheetViews>
    <sheetView showGridLines="0" topLeftCell="A9" zoomScaleNormal="100" zoomScaleSheetLayoutView="85" workbookViewId="0">
      <selection activeCell="G1" sqref="G1"/>
    </sheetView>
  </sheetViews>
  <sheetFormatPr baseColWidth="10" defaultColWidth="11.453125" defaultRowHeight="14" x14ac:dyDescent="0.3"/>
  <cols>
    <col min="1" max="1" width="11.453125" style="13"/>
    <col min="2" max="2" width="66.54296875" style="13" customWidth="1"/>
    <col min="3" max="3" width="17" style="13" customWidth="1"/>
    <col min="4" max="6" width="11.453125" style="13"/>
    <col min="7" max="7" width="19.26953125" style="13" bestFit="1" customWidth="1"/>
    <col min="8" max="16384" width="11.453125" style="13"/>
  </cols>
  <sheetData>
    <row r="1" spans="1:8" x14ac:dyDescent="0.3">
      <c r="B1" s="319" t="s">
        <v>130</v>
      </c>
      <c r="C1" s="319"/>
      <c r="D1" s="319"/>
      <c r="E1" s="319"/>
    </row>
    <row r="2" spans="1:8" x14ac:dyDescent="0.3">
      <c r="B2" s="319" t="s">
        <v>31</v>
      </c>
      <c r="C2" s="319"/>
      <c r="D2" s="319"/>
      <c r="E2" s="319"/>
    </row>
    <row r="3" spans="1:8" s="11" customFormat="1" ht="14.5" x14ac:dyDescent="0.35">
      <c r="A3" s="13"/>
      <c r="B3" s="319" t="s">
        <v>9</v>
      </c>
      <c r="C3" s="319"/>
      <c r="D3" s="319"/>
      <c r="E3" s="319"/>
      <c r="F3" s="13"/>
    </row>
    <row r="4" spans="1:8" ht="14.5" x14ac:dyDescent="0.35">
      <c r="A4" s="11"/>
      <c r="B4" s="319" t="s">
        <v>37</v>
      </c>
      <c r="C4" s="319"/>
      <c r="D4" s="319"/>
      <c r="E4" s="319"/>
      <c r="F4" s="11"/>
    </row>
    <row r="5" spans="1:8" ht="15" customHeight="1" x14ac:dyDescent="0.3">
      <c r="B5" s="319"/>
      <c r="C5" s="319"/>
      <c r="D5" s="319"/>
      <c r="E5" s="319"/>
      <c r="F5" s="204" t="s">
        <v>190</v>
      </c>
      <c r="G5" s="205"/>
      <c r="H5" s="205"/>
    </row>
    <row r="6" spans="1:8" ht="15" customHeight="1" x14ac:dyDescent="0.3">
      <c r="B6" s="262" t="s">
        <v>10</v>
      </c>
      <c r="C6" s="262" t="s">
        <v>160</v>
      </c>
      <c r="D6" s="206" t="s">
        <v>34</v>
      </c>
      <c r="E6" s="206"/>
      <c r="F6" s="203" t="s">
        <v>187</v>
      </c>
      <c r="G6" s="203" t="s">
        <v>188</v>
      </c>
      <c r="H6" s="203" t="s">
        <v>189</v>
      </c>
    </row>
    <row r="7" spans="1:8" ht="80.25" customHeight="1" x14ac:dyDescent="0.3">
      <c r="B7" s="263"/>
      <c r="C7" s="263"/>
      <c r="D7" s="41" t="s">
        <v>35</v>
      </c>
      <c r="E7" s="41" t="s">
        <v>36</v>
      </c>
      <c r="F7" s="203"/>
      <c r="G7" s="203"/>
      <c r="H7" s="203"/>
    </row>
    <row r="8" spans="1:8" ht="74.25" customHeight="1" x14ac:dyDescent="0.35">
      <c r="B8" s="40" t="s">
        <v>103</v>
      </c>
      <c r="C8" s="35">
        <v>150</v>
      </c>
      <c r="D8" s="21"/>
      <c r="E8" s="98" t="s">
        <v>200</v>
      </c>
      <c r="F8" s="115">
        <v>618</v>
      </c>
      <c r="G8" s="115"/>
      <c r="H8" s="115">
        <v>0</v>
      </c>
    </row>
    <row r="9" spans="1:8" ht="67.5" customHeight="1" x14ac:dyDescent="0.3">
      <c r="B9" s="40" t="s">
        <v>102</v>
      </c>
      <c r="C9" s="35">
        <v>150</v>
      </c>
      <c r="D9" s="25"/>
      <c r="E9" s="98" t="s">
        <v>200</v>
      </c>
      <c r="F9" s="115">
        <v>618</v>
      </c>
      <c r="G9" s="115"/>
      <c r="H9" s="115">
        <v>0</v>
      </c>
    </row>
    <row r="10" spans="1:8" ht="72.75" customHeight="1" x14ac:dyDescent="0.3">
      <c r="B10" s="40" t="s">
        <v>100</v>
      </c>
      <c r="C10" s="35">
        <v>150</v>
      </c>
      <c r="D10" s="25"/>
      <c r="E10" s="98" t="s">
        <v>200</v>
      </c>
      <c r="F10" s="115">
        <v>618</v>
      </c>
      <c r="G10" s="115"/>
      <c r="H10" s="115">
        <v>0</v>
      </c>
    </row>
    <row r="11" spans="1:8" ht="56.25" customHeight="1" x14ac:dyDescent="0.3">
      <c r="B11" s="40" t="s">
        <v>101</v>
      </c>
      <c r="C11" s="35">
        <v>75</v>
      </c>
      <c r="D11" s="25"/>
      <c r="E11" s="98" t="s">
        <v>200</v>
      </c>
      <c r="F11" s="115">
        <v>618</v>
      </c>
      <c r="G11" s="115"/>
      <c r="H11" s="115">
        <v>0</v>
      </c>
    </row>
    <row r="12" spans="1:8" ht="42" x14ac:dyDescent="0.3">
      <c r="B12" s="69" t="s">
        <v>104</v>
      </c>
      <c r="C12" s="35">
        <v>75</v>
      </c>
      <c r="D12" s="25"/>
      <c r="E12" s="98" t="s">
        <v>200</v>
      </c>
      <c r="F12" s="115">
        <v>618</v>
      </c>
      <c r="G12" s="115"/>
      <c r="H12" s="115">
        <v>0</v>
      </c>
    </row>
    <row r="13" spans="1:8" ht="21" customHeight="1" x14ac:dyDescent="0.3">
      <c r="B13" s="46" t="s">
        <v>11</v>
      </c>
      <c r="C13" s="47">
        <f>SUM(C8:C12)</f>
        <v>600</v>
      </c>
      <c r="G13" s="86" t="s">
        <v>191</v>
      </c>
      <c r="H13" s="47">
        <f>SUM(H8:H12)</f>
        <v>0</v>
      </c>
    </row>
    <row r="14" spans="1:8" ht="21" customHeight="1" x14ac:dyDescent="0.3">
      <c r="G14" s="13" t="s">
        <v>197</v>
      </c>
      <c r="H14" s="13">
        <f>+H13*10%</f>
        <v>0</v>
      </c>
    </row>
    <row r="15" spans="1:8" ht="50.25" customHeight="1" x14ac:dyDescent="0.3">
      <c r="B15" s="317" t="s">
        <v>32</v>
      </c>
      <c r="C15" s="318"/>
    </row>
    <row r="16" spans="1:8" ht="51.75" customHeight="1" x14ac:dyDescent="0.3">
      <c r="B16" s="309" t="s">
        <v>16</v>
      </c>
      <c r="C16" s="309"/>
    </row>
    <row r="38" spans="2:2" x14ac:dyDescent="0.3">
      <c r="B38" s="3"/>
    </row>
  </sheetData>
  <mergeCells count="14">
    <mergeCell ref="B1:E1"/>
    <mergeCell ref="B2:E2"/>
    <mergeCell ref="B3:E3"/>
    <mergeCell ref="B4:E4"/>
    <mergeCell ref="B5:E5"/>
    <mergeCell ref="F5:H5"/>
    <mergeCell ref="F6:F7"/>
    <mergeCell ref="G6:G7"/>
    <mergeCell ref="H6:H7"/>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7" customWidth="1"/>
    <col min="6" max="8" width="11.453125" style="4"/>
    <col min="9" max="9" width="19.26953125" style="4" bestFit="1" customWidth="1"/>
    <col min="10"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10" ht="18.5" x14ac:dyDescent="0.35">
      <c r="B1" s="283" t="s">
        <v>130</v>
      </c>
      <c r="C1" s="283"/>
      <c r="D1" s="283"/>
      <c r="E1" s="283"/>
      <c r="F1" s="283"/>
      <c r="G1" s="283"/>
    </row>
    <row r="2" spans="2:10" ht="16.5" customHeight="1" x14ac:dyDescent="0.35">
      <c r="B2" s="283" t="s">
        <v>67</v>
      </c>
      <c r="C2" s="283"/>
      <c r="D2" s="283"/>
      <c r="E2" s="283"/>
      <c r="F2" s="283"/>
      <c r="G2" s="283"/>
    </row>
    <row r="3" spans="2:10" s="11" customFormat="1" ht="15" customHeight="1" x14ac:dyDescent="0.35">
      <c r="B3" s="283" t="s">
        <v>9</v>
      </c>
      <c r="C3" s="283"/>
      <c r="D3" s="283"/>
      <c r="E3" s="283"/>
      <c r="F3" s="283"/>
      <c r="G3" s="283"/>
    </row>
    <row r="4" spans="2:10" ht="16.5" customHeight="1" x14ac:dyDescent="0.35">
      <c r="B4" s="283" t="s">
        <v>37</v>
      </c>
      <c r="C4" s="283"/>
      <c r="D4" s="283"/>
      <c r="E4" s="283"/>
      <c r="F4" s="283"/>
      <c r="G4" s="283"/>
      <c r="H4" s="204" t="s">
        <v>190</v>
      </c>
      <c r="I4" s="205"/>
      <c r="J4" s="205"/>
    </row>
    <row r="5" spans="2:10" ht="14" x14ac:dyDescent="0.35">
      <c r="B5" s="323" t="s">
        <v>10</v>
      </c>
      <c r="C5" s="324"/>
      <c r="D5" s="325"/>
      <c r="E5" s="329">
        <v>600</v>
      </c>
      <c r="F5" s="206" t="s">
        <v>34</v>
      </c>
      <c r="G5" s="206"/>
      <c r="H5" s="203" t="s">
        <v>187</v>
      </c>
      <c r="I5" s="203" t="s">
        <v>188</v>
      </c>
      <c r="J5" s="203" t="s">
        <v>189</v>
      </c>
    </row>
    <row r="6" spans="2:10" ht="14" x14ac:dyDescent="0.35">
      <c r="B6" s="326"/>
      <c r="C6" s="327"/>
      <c r="D6" s="328"/>
      <c r="E6" s="330"/>
      <c r="F6" s="41" t="s">
        <v>35</v>
      </c>
      <c r="G6" s="41" t="s">
        <v>36</v>
      </c>
      <c r="H6" s="203"/>
      <c r="I6" s="203"/>
      <c r="J6" s="203"/>
    </row>
    <row r="7" spans="2:10" s="5" customFormat="1" ht="77.25" customHeight="1" x14ac:dyDescent="0.35">
      <c r="B7" s="320" t="s">
        <v>105</v>
      </c>
      <c r="C7" s="320"/>
      <c r="D7" s="320"/>
      <c r="E7" s="31">
        <v>200</v>
      </c>
      <c r="F7" s="23"/>
      <c r="G7" s="116" t="s">
        <v>200</v>
      </c>
      <c r="H7" s="116">
        <v>620</v>
      </c>
      <c r="I7" s="116" t="s">
        <v>216</v>
      </c>
      <c r="J7" s="116">
        <v>0</v>
      </c>
    </row>
    <row r="8" spans="2:10" s="5" customFormat="1" ht="62.25" customHeight="1" x14ac:dyDescent="0.35">
      <c r="B8" s="320" t="s">
        <v>106</v>
      </c>
      <c r="C8" s="320"/>
      <c r="D8" s="320"/>
      <c r="E8" s="31">
        <v>200</v>
      </c>
      <c r="F8" s="23"/>
      <c r="G8" s="116" t="s">
        <v>200</v>
      </c>
      <c r="H8" s="116">
        <v>620</v>
      </c>
      <c r="I8" s="116" t="s">
        <v>217</v>
      </c>
      <c r="J8" s="116">
        <v>0</v>
      </c>
    </row>
    <row r="9" spans="2:10" s="6" customFormat="1" ht="56.25" customHeight="1" x14ac:dyDescent="0.35">
      <c r="B9" s="321" t="s">
        <v>126</v>
      </c>
      <c r="C9" s="321"/>
      <c r="D9" s="321"/>
      <c r="E9" s="32">
        <v>200</v>
      </c>
      <c r="F9" s="23"/>
      <c r="G9" s="116" t="s">
        <v>200</v>
      </c>
      <c r="H9" s="116">
        <v>620</v>
      </c>
      <c r="I9" s="116" t="s">
        <v>218</v>
      </c>
      <c r="J9" s="116">
        <v>0</v>
      </c>
    </row>
    <row r="10" spans="2:10" ht="21" customHeight="1" x14ac:dyDescent="0.35">
      <c r="B10" s="322" t="s">
        <v>11</v>
      </c>
      <c r="C10" s="322"/>
      <c r="D10" s="322"/>
      <c r="E10" s="43">
        <f>SUM(E7:E9)</f>
        <v>600</v>
      </c>
      <c r="I10" s="87" t="s">
        <v>191</v>
      </c>
      <c r="J10" s="43">
        <f>SUM(J7:J9)</f>
        <v>0</v>
      </c>
    </row>
    <row r="11" spans="2:10" s="5" customFormat="1" ht="14" x14ac:dyDescent="0.35">
      <c r="I11" s="5" t="s">
        <v>196</v>
      </c>
      <c r="J11" s="5">
        <f>+J10*5%</f>
        <v>0</v>
      </c>
    </row>
    <row r="12" spans="2:10" ht="47.25" customHeight="1" x14ac:dyDescent="0.35">
      <c r="E12" s="4"/>
    </row>
    <row r="13" spans="2:10" ht="21.75" customHeight="1" x14ac:dyDescent="0.35">
      <c r="E13" s="4"/>
    </row>
    <row r="14" spans="2:10" ht="47.25" customHeight="1" x14ac:dyDescent="0.35">
      <c r="E14" s="4"/>
    </row>
    <row r="15" spans="2:10" ht="16.5" customHeight="1" x14ac:dyDescent="0.35">
      <c r="E15" s="4"/>
    </row>
    <row r="16" spans="2:10" ht="47.25" customHeight="1" x14ac:dyDescent="0.35">
      <c r="E16" s="4"/>
    </row>
    <row r="17" spans="5:5" ht="16.5" customHeight="1" x14ac:dyDescent="0.35">
      <c r="E17" s="4"/>
    </row>
    <row r="18" spans="5:5" ht="16.5" customHeight="1" x14ac:dyDescent="0.35">
      <c r="E18" s="4"/>
    </row>
    <row r="19" spans="5:5" ht="16.5" customHeight="1" x14ac:dyDescent="0.35">
      <c r="E19" s="4"/>
    </row>
    <row r="20" spans="5:5" ht="16.5" customHeight="1" x14ac:dyDescent="0.35">
      <c r="E20" s="4"/>
    </row>
    <row r="21" spans="5:5" ht="16.5" customHeight="1" x14ac:dyDescent="0.35">
      <c r="E21" s="4"/>
    </row>
    <row r="22" spans="5:5" ht="47.25" customHeight="1" x14ac:dyDescent="0.35">
      <c r="E22" s="4"/>
    </row>
    <row r="23" spans="5:5" ht="20.25" customHeight="1" x14ac:dyDescent="0.35">
      <c r="E23" s="4"/>
    </row>
    <row r="24" spans="5:5" ht="16.5" customHeight="1" x14ac:dyDescent="0.35">
      <c r="E24" s="4"/>
    </row>
    <row r="25" spans="5:5" ht="16.5" customHeight="1" x14ac:dyDescent="0.35">
      <c r="E25" s="4"/>
    </row>
    <row r="26" spans="5:5" ht="16.5" customHeight="1" x14ac:dyDescent="0.35">
      <c r="E26" s="4"/>
    </row>
    <row r="27" spans="5:5" ht="16.5" customHeight="1" x14ac:dyDescent="0.35">
      <c r="E27" s="4"/>
    </row>
    <row r="28" spans="5:5" ht="16.5" customHeight="1" x14ac:dyDescent="0.35">
      <c r="E28" s="4"/>
    </row>
    <row r="29" spans="5:5" ht="16.5" customHeight="1" x14ac:dyDescent="0.35">
      <c r="E29" s="4"/>
    </row>
    <row r="30" spans="5:5" ht="47.25" customHeight="1" x14ac:dyDescent="0.35">
      <c r="E30" s="4"/>
    </row>
    <row r="31" spans="5:5" ht="47.25" customHeight="1" x14ac:dyDescent="0.35">
      <c r="E31" s="4"/>
    </row>
    <row r="32" spans="5:5" ht="47.25" customHeight="1" x14ac:dyDescent="0.35">
      <c r="E32" s="4"/>
    </row>
    <row r="33" spans="5:5" ht="47.25" customHeight="1" x14ac:dyDescent="0.35">
      <c r="E33" s="4"/>
    </row>
    <row r="34" spans="5:5" ht="47.25" customHeight="1" x14ac:dyDescent="0.35">
      <c r="E34" s="4"/>
    </row>
    <row r="35" spans="5:5" ht="47.25" customHeight="1" x14ac:dyDescent="0.35">
      <c r="E35" s="4"/>
    </row>
    <row r="36" spans="5:5" ht="47.25" customHeight="1" x14ac:dyDescent="0.35">
      <c r="E36" s="4"/>
    </row>
    <row r="37" spans="5:5" ht="47.25" customHeight="1" x14ac:dyDescent="0.35">
      <c r="E37" s="4"/>
    </row>
    <row r="38" spans="5:5" ht="47.25" customHeight="1" x14ac:dyDescent="0.35">
      <c r="E38" s="4"/>
    </row>
    <row r="39" spans="5:5" ht="47.25" customHeight="1" x14ac:dyDescent="0.35">
      <c r="E39" s="4"/>
    </row>
  </sheetData>
  <mergeCells count="15">
    <mergeCell ref="B9:D9"/>
    <mergeCell ref="B10:D10"/>
    <mergeCell ref="B8:D8"/>
    <mergeCell ref="B1:G1"/>
    <mergeCell ref="B2:G2"/>
    <mergeCell ref="B3:G3"/>
    <mergeCell ref="B4:G4"/>
    <mergeCell ref="B5:D6"/>
    <mergeCell ref="E5:E6"/>
    <mergeCell ref="F5:G5"/>
    <mergeCell ref="H5:H6"/>
    <mergeCell ref="I5:I6"/>
    <mergeCell ref="J5:J6"/>
    <mergeCell ref="H4:J4"/>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7" customWidth="1"/>
    <col min="6" max="8" width="11.453125" style="4"/>
    <col min="9" max="9" width="19.26953125" style="4" bestFit="1" customWidth="1"/>
    <col min="10"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10" ht="18.5" x14ac:dyDescent="0.35">
      <c r="B1" s="283" t="s">
        <v>130</v>
      </c>
      <c r="C1" s="283"/>
      <c r="D1" s="283"/>
      <c r="E1" s="283"/>
      <c r="F1" s="283"/>
      <c r="G1" s="283"/>
    </row>
    <row r="2" spans="2:10" ht="16.5" customHeight="1" x14ac:dyDescent="0.35">
      <c r="B2" s="283" t="s">
        <v>26</v>
      </c>
      <c r="C2" s="283"/>
      <c r="D2" s="283"/>
      <c r="E2" s="283"/>
      <c r="F2" s="283"/>
      <c r="G2" s="283"/>
    </row>
    <row r="3" spans="2:10" s="11" customFormat="1" ht="15" customHeight="1" x14ac:dyDescent="0.35">
      <c r="B3" s="283" t="s">
        <v>9</v>
      </c>
      <c r="C3" s="283"/>
      <c r="D3" s="283"/>
      <c r="E3" s="283"/>
      <c r="F3" s="283"/>
      <c r="G3" s="283"/>
    </row>
    <row r="4" spans="2:10" ht="16.5" customHeight="1" x14ac:dyDescent="0.35">
      <c r="B4" s="283" t="s">
        <v>37</v>
      </c>
      <c r="C4" s="283"/>
      <c r="D4" s="283"/>
      <c r="E4" s="283"/>
      <c r="F4" s="283"/>
      <c r="G4" s="283"/>
      <c r="H4" s="204" t="s">
        <v>190</v>
      </c>
      <c r="I4" s="205"/>
      <c r="J4" s="205"/>
    </row>
    <row r="5" spans="2:10" ht="14" x14ac:dyDescent="0.35">
      <c r="B5" s="323" t="s">
        <v>10</v>
      </c>
      <c r="C5" s="324"/>
      <c r="D5" s="325"/>
      <c r="E5" s="329">
        <v>400</v>
      </c>
      <c r="F5" s="206" t="s">
        <v>34</v>
      </c>
      <c r="G5" s="206"/>
      <c r="H5" s="203" t="s">
        <v>187</v>
      </c>
      <c r="I5" s="203" t="s">
        <v>188</v>
      </c>
      <c r="J5" s="203" t="s">
        <v>189</v>
      </c>
    </row>
    <row r="6" spans="2:10" ht="14" x14ac:dyDescent="0.35">
      <c r="B6" s="326"/>
      <c r="C6" s="327"/>
      <c r="D6" s="328"/>
      <c r="E6" s="330"/>
      <c r="F6" s="41" t="s">
        <v>35</v>
      </c>
      <c r="G6" s="41" t="s">
        <v>36</v>
      </c>
      <c r="H6" s="203"/>
      <c r="I6" s="203"/>
      <c r="J6" s="203"/>
    </row>
    <row r="7" spans="2:10" s="5" customFormat="1" ht="56.25" customHeight="1" x14ac:dyDescent="0.35">
      <c r="B7" s="335" t="s">
        <v>107</v>
      </c>
      <c r="C7" s="336"/>
      <c r="D7" s="337"/>
      <c r="E7" s="31">
        <v>100</v>
      </c>
      <c r="F7" s="21"/>
      <c r="G7" s="98" t="s">
        <v>200</v>
      </c>
      <c r="H7" s="116">
        <v>621</v>
      </c>
      <c r="I7" s="116" t="s">
        <v>218</v>
      </c>
      <c r="J7" s="116">
        <v>0</v>
      </c>
    </row>
    <row r="8" spans="2:10" s="5" customFormat="1" ht="53.25" customHeight="1" x14ac:dyDescent="0.35">
      <c r="B8" s="335" t="s">
        <v>108</v>
      </c>
      <c r="C8" s="336"/>
      <c r="D8" s="337"/>
      <c r="E8" s="31">
        <v>50</v>
      </c>
      <c r="F8" s="21"/>
      <c r="G8" s="98" t="s">
        <v>200</v>
      </c>
      <c r="H8" s="116">
        <v>621</v>
      </c>
      <c r="I8" s="116" t="s">
        <v>218</v>
      </c>
      <c r="J8" s="116">
        <v>0</v>
      </c>
    </row>
    <row r="9" spans="2:10" s="5" customFormat="1" ht="53.25" customHeight="1" x14ac:dyDescent="0.35">
      <c r="B9" s="335" t="s">
        <v>109</v>
      </c>
      <c r="C9" s="336"/>
      <c r="D9" s="337"/>
      <c r="E9" s="31">
        <v>50</v>
      </c>
      <c r="F9" s="21"/>
      <c r="G9" s="98" t="s">
        <v>200</v>
      </c>
      <c r="H9" s="116">
        <v>621</v>
      </c>
      <c r="I9" s="116" t="s">
        <v>217</v>
      </c>
      <c r="J9" s="116">
        <v>0</v>
      </c>
    </row>
    <row r="10" spans="2:10" s="5" customFormat="1" ht="72" customHeight="1" x14ac:dyDescent="0.35">
      <c r="B10" s="331" t="s">
        <v>105</v>
      </c>
      <c r="C10" s="332"/>
      <c r="D10" s="333"/>
      <c r="E10" s="31">
        <v>100</v>
      </c>
      <c r="F10" s="23"/>
      <c r="G10" s="98" t="s">
        <v>200</v>
      </c>
      <c r="H10" s="116">
        <v>621</v>
      </c>
      <c r="I10" s="116" t="s">
        <v>216</v>
      </c>
      <c r="J10" s="116">
        <v>0</v>
      </c>
    </row>
    <row r="11" spans="2:10" s="6" customFormat="1" ht="78" customHeight="1" x14ac:dyDescent="0.35">
      <c r="B11" s="321" t="s">
        <v>57</v>
      </c>
      <c r="C11" s="321"/>
      <c r="D11" s="321"/>
      <c r="E11" s="32">
        <v>100</v>
      </c>
      <c r="F11" s="23"/>
      <c r="G11" s="98" t="s">
        <v>200</v>
      </c>
      <c r="H11" s="116">
        <v>621</v>
      </c>
      <c r="I11" s="116" t="s">
        <v>218</v>
      </c>
      <c r="J11" s="116">
        <v>0</v>
      </c>
    </row>
    <row r="12" spans="2:10" ht="21" customHeight="1" x14ac:dyDescent="0.35">
      <c r="B12" s="322" t="s">
        <v>11</v>
      </c>
      <c r="C12" s="322"/>
      <c r="D12" s="322"/>
      <c r="E12" s="43">
        <f>SUM(E7:E11)</f>
        <v>400</v>
      </c>
      <c r="I12" s="87" t="s">
        <v>191</v>
      </c>
      <c r="J12" s="94">
        <f>SUM(J7:J11)</f>
        <v>0</v>
      </c>
    </row>
    <row r="13" spans="2:10" s="5" customFormat="1" ht="14" x14ac:dyDescent="0.35">
      <c r="I13" s="5" t="s">
        <v>196</v>
      </c>
      <c r="J13" s="5">
        <f>+J12*5%</f>
        <v>0</v>
      </c>
    </row>
    <row r="14" spans="2:10" ht="22.5" customHeight="1" x14ac:dyDescent="0.35">
      <c r="B14" s="308" t="s">
        <v>58</v>
      </c>
      <c r="C14" s="308"/>
      <c r="D14" s="308"/>
      <c r="E14" s="308"/>
    </row>
    <row r="15" spans="2:10" ht="24.75" customHeight="1" x14ac:dyDescent="0.35">
      <c r="B15" s="338" t="s">
        <v>2</v>
      </c>
      <c r="C15" s="338"/>
      <c r="D15" s="338"/>
      <c r="E15" s="338"/>
    </row>
    <row r="16" spans="2:10" ht="37.5" customHeight="1" x14ac:dyDescent="0.35">
      <c r="B16" s="334" t="s">
        <v>3</v>
      </c>
      <c r="C16" s="334"/>
      <c r="D16" s="334"/>
      <c r="E16" s="334"/>
    </row>
    <row r="17" spans="2:10" ht="27.75" customHeight="1" x14ac:dyDescent="0.35">
      <c r="B17" s="321" t="s">
        <v>22</v>
      </c>
      <c r="C17" s="321"/>
      <c r="D17" s="321"/>
      <c r="E17" s="321"/>
    </row>
    <row r="18" spans="2:10" ht="51.75" customHeight="1" x14ac:dyDescent="0.35">
      <c r="B18" s="334" t="s">
        <v>33</v>
      </c>
      <c r="C18" s="334"/>
      <c r="D18" s="334"/>
      <c r="E18" s="334"/>
    </row>
    <row r="19" spans="2:10" ht="36.75" customHeight="1" x14ac:dyDescent="0.35">
      <c r="B19" s="334" t="s">
        <v>161</v>
      </c>
      <c r="C19" s="334"/>
      <c r="D19" s="334"/>
      <c r="E19" s="334"/>
    </row>
    <row r="20" spans="2:10" ht="27" customHeight="1" x14ac:dyDescent="0.35">
      <c r="B20" s="347" t="s">
        <v>8</v>
      </c>
      <c r="C20" s="347"/>
      <c r="D20" s="347"/>
      <c r="E20" s="347"/>
    </row>
    <row r="21" spans="2:10" ht="45.75" customHeight="1" x14ac:dyDescent="0.35">
      <c r="B21" s="334" t="s">
        <v>143</v>
      </c>
      <c r="C21" s="334"/>
      <c r="D21" s="334"/>
      <c r="E21" s="334"/>
    </row>
    <row r="22" spans="2:10" s="5" customFormat="1" ht="14" x14ac:dyDescent="0.35"/>
    <row r="23" spans="2:10" ht="24.75" customHeight="1" x14ac:dyDescent="0.35">
      <c r="B23" s="339" t="s">
        <v>59</v>
      </c>
      <c r="C23" s="340"/>
      <c r="D23" s="340"/>
      <c r="E23" s="341"/>
    </row>
    <row r="24" spans="2:10" ht="14" x14ac:dyDescent="0.35">
      <c r="B24" s="346" t="s">
        <v>60</v>
      </c>
      <c r="C24" s="346"/>
      <c r="D24" s="346"/>
      <c r="E24" s="346"/>
    </row>
    <row r="25" spans="2:10" ht="24.75" customHeight="1" x14ac:dyDescent="0.35">
      <c r="B25" s="344" t="s">
        <v>23</v>
      </c>
      <c r="C25" s="345"/>
      <c r="D25" s="345"/>
      <c r="E25" s="345"/>
      <c r="F25" s="206" t="s">
        <v>34</v>
      </c>
      <c r="G25" s="206"/>
      <c r="H25" s="203" t="s">
        <v>187</v>
      </c>
      <c r="I25" s="203" t="s">
        <v>188</v>
      </c>
      <c r="J25" s="203" t="s">
        <v>189</v>
      </c>
    </row>
    <row r="26" spans="2:10" ht="14" x14ac:dyDescent="0.35">
      <c r="B26" s="322" t="s">
        <v>15</v>
      </c>
      <c r="C26" s="322"/>
      <c r="D26" s="322" t="s">
        <v>13</v>
      </c>
      <c r="E26" s="322"/>
      <c r="F26" s="41" t="s">
        <v>35</v>
      </c>
      <c r="G26" s="41" t="s">
        <v>36</v>
      </c>
      <c r="H26" s="203"/>
      <c r="I26" s="203"/>
      <c r="J26" s="203"/>
    </row>
    <row r="27" spans="2:10" ht="14" x14ac:dyDescent="0.35">
      <c r="B27" s="342" t="s">
        <v>5</v>
      </c>
      <c r="C27" s="343"/>
      <c r="D27" s="243" t="s">
        <v>29</v>
      </c>
      <c r="E27" s="243"/>
      <c r="F27" s="24"/>
      <c r="G27" s="24"/>
      <c r="H27" s="24"/>
      <c r="I27" s="24"/>
      <c r="J27" s="24"/>
    </row>
    <row r="28" spans="2:10" ht="14" x14ac:dyDescent="0.35">
      <c r="B28" s="268" t="s">
        <v>163</v>
      </c>
      <c r="C28" s="270"/>
      <c r="D28" s="243" t="s">
        <v>45</v>
      </c>
      <c r="E28" s="243"/>
      <c r="F28" s="24"/>
      <c r="G28" s="24"/>
      <c r="H28" s="24"/>
      <c r="I28" s="24"/>
      <c r="J28" s="24"/>
    </row>
    <row r="29" spans="2:10" ht="14" x14ac:dyDescent="0.35">
      <c r="B29" s="268" t="s">
        <v>49</v>
      </c>
      <c r="C29" s="270"/>
      <c r="D29" s="243" t="s">
        <v>165</v>
      </c>
      <c r="E29" s="243"/>
      <c r="F29" s="24"/>
      <c r="G29" s="24"/>
      <c r="H29" s="24"/>
      <c r="I29" s="24"/>
      <c r="J29" s="24"/>
    </row>
    <row r="30" spans="2:10" ht="14" x14ac:dyDescent="0.35">
      <c r="B30" s="268" t="s">
        <v>162</v>
      </c>
      <c r="C30" s="270"/>
      <c r="D30" s="243" t="s">
        <v>46</v>
      </c>
      <c r="E30" s="243"/>
      <c r="F30" s="24"/>
      <c r="G30" s="24"/>
      <c r="H30" s="24"/>
      <c r="I30" s="24"/>
      <c r="J30" s="24"/>
    </row>
    <row r="31" spans="2:10" ht="16.5" customHeight="1" x14ac:dyDescent="0.35">
      <c r="B31" s="268" t="s">
        <v>164</v>
      </c>
      <c r="C31" s="270"/>
      <c r="D31" s="243" t="s">
        <v>166</v>
      </c>
      <c r="E31" s="243"/>
      <c r="F31" s="24"/>
      <c r="G31" s="117" t="s">
        <v>200</v>
      </c>
      <c r="H31" s="117">
        <v>621</v>
      </c>
      <c r="I31" s="117"/>
      <c r="J31" s="117">
        <v>0</v>
      </c>
    </row>
    <row r="32" spans="2:10" s="33" customFormat="1" ht="14" x14ac:dyDescent="0.35">
      <c r="B32" s="34"/>
      <c r="C32" s="34"/>
      <c r="D32" s="10"/>
      <c r="E32" s="10"/>
    </row>
    <row r="33" spans="2:10" ht="14" x14ac:dyDescent="0.35">
      <c r="B33" s="221" t="s">
        <v>42</v>
      </c>
      <c r="C33" s="222"/>
      <c r="D33" s="222"/>
      <c r="E33" s="44"/>
      <c r="F33" s="239" t="s">
        <v>34</v>
      </c>
      <c r="G33" s="240"/>
      <c r="H33" s="203" t="s">
        <v>187</v>
      </c>
      <c r="I33" s="203" t="s">
        <v>188</v>
      </c>
      <c r="J33" s="203" t="s">
        <v>189</v>
      </c>
    </row>
    <row r="34" spans="2:10" ht="14" x14ac:dyDescent="0.35">
      <c r="B34" s="348" t="s">
        <v>12</v>
      </c>
      <c r="C34" s="349"/>
      <c r="D34" s="350" t="s">
        <v>14</v>
      </c>
      <c r="E34" s="350"/>
      <c r="F34" s="45" t="s">
        <v>35</v>
      </c>
      <c r="G34" s="45" t="s">
        <v>36</v>
      </c>
      <c r="H34" s="203"/>
      <c r="I34" s="203"/>
      <c r="J34" s="203"/>
    </row>
    <row r="35" spans="2:10" ht="14" x14ac:dyDescent="0.35">
      <c r="B35" s="267" t="s">
        <v>5</v>
      </c>
      <c r="C35" s="267"/>
      <c r="D35" s="243" t="s">
        <v>29</v>
      </c>
      <c r="E35" s="243"/>
      <c r="F35" s="24"/>
      <c r="G35" s="24"/>
      <c r="H35" s="24"/>
      <c r="I35" s="24"/>
      <c r="J35" s="24"/>
    </row>
    <row r="36" spans="2:10" ht="14" x14ac:dyDescent="0.35">
      <c r="B36" s="267" t="s">
        <v>167</v>
      </c>
      <c r="C36" s="267"/>
      <c r="D36" s="243" t="s">
        <v>45</v>
      </c>
      <c r="E36" s="243"/>
      <c r="F36" s="24"/>
      <c r="G36" s="24"/>
      <c r="H36" s="24"/>
      <c r="I36" s="24"/>
      <c r="J36" s="24"/>
    </row>
    <row r="37" spans="2:10" ht="14" x14ac:dyDescent="0.35">
      <c r="B37" s="267" t="s">
        <v>168</v>
      </c>
      <c r="C37" s="267"/>
      <c r="D37" s="243" t="s">
        <v>46</v>
      </c>
      <c r="E37" s="243"/>
      <c r="F37" s="24"/>
      <c r="G37" s="117" t="s">
        <v>200</v>
      </c>
      <c r="H37" s="117">
        <v>621</v>
      </c>
      <c r="I37" s="117"/>
      <c r="J37" s="117">
        <v>0</v>
      </c>
    </row>
    <row r="38" spans="2:10" ht="16.5" customHeight="1" x14ac:dyDescent="0.35">
      <c r="E38" s="4"/>
      <c r="I38" s="88"/>
    </row>
    <row r="39" spans="2:10" ht="16.5" customHeight="1" x14ac:dyDescent="0.35">
      <c r="E39" s="4"/>
      <c r="I39" s="87" t="s">
        <v>191</v>
      </c>
      <c r="J39" s="4">
        <f>SUM(J27:J37)</f>
        <v>0</v>
      </c>
    </row>
    <row r="40" spans="2:10" ht="25.5" customHeight="1" x14ac:dyDescent="0.35">
      <c r="I40" s="4" t="s">
        <v>196</v>
      </c>
      <c r="J40" s="4">
        <f>+J39*5%</f>
        <v>0</v>
      </c>
    </row>
  </sheetData>
  <mergeCells count="5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H33:H34"/>
    <mergeCell ref="I33:I34"/>
    <mergeCell ref="J33:J34"/>
    <mergeCell ref="H4:J4"/>
    <mergeCell ref="H5:H6"/>
    <mergeCell ref="I5:I6"/>
    <mergeCell ref="J5:J6"/>
    <mergeCell ref="H25:H26"/>
    <mergeCell ref="I25:I26"/>
    <mergeCell ref="J25:J2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7" customWidth="1"/>
    <col min="6" max="8" width="11.453125" style="4"/>
    <col min="9" max="9" width="19.26953125" style="4" bestFit="1" customWidth="1"/>
    <col min="10"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10" ht="18.5" x14ac:dyDescent="0.35">
      <c r="B1" s="283" t="s">
        <v>130</v>
      </c>
      <c r="C1" s="283"/>
      <c r="D1" s="283"/>
      <c r="E1" s="283"/>
      <c r="F1" s="283"/>
      <c r="G1" s="283"/>
    </row>
    <row r="2" spans="2:10" ht="16.5" customHeight="1" x14ac:dyDescent="0.35">
      <c r="B2" s="283" t="s">
        <v>173</v>
      </c>
      <c r="C2" s="283"/>
      <c r="D2" s="283"/>
      <c r="E2" s="283"/>
      <c r="F2" s="283"/>
      <c r="G2" s="283"/>
    </row>
    <row r="3" spans="2:10" s="11" customFormat="1" ht="15" customHeight="1" x14ac:dyDescent="0.35">
      <c r="B3" s="283" t="s">
        <v>9</v>
      </c>
      <c r="C3" s="283"/>
      <c r="D3" s="283"/>
      <c r="E3" s="283"/>
      <c r="F3" s="283"/>
      <c r="G3" s="283"/>
    </row>
    <row r="4" spans="2:10" ht="18.75" customHeight="1" x14ac:dyDescent="0.35">
      <c r="B4" s="283" t="s">
        <v>37</v>
      </c>
      <c r="C4" s="283"/>
      <c r="D4" s="283"/>
      <c r="E4" s="283"/>
      <c r="F4" s="283"/>
      <c r="G4" s="283"/>
      <c r="H4" s="204" t="s">
        <v>190</v>
      </c>
      <c r="I4" s="205"/>
      <c r="J4" s="205"/>
    </row>
    <row r="5" spans="2:10" ht="14" x14ac:dyDescent="0.35">
      <c r="B5" s="323" t="s">
        <v>10</v>
      </c>
      <c r="C5" s="324"/>
      <c r="D5" s="325"/>
      <c r="E5" s="329">
        <v>600</v>
      </c>
      <c r="F5" s="206" t="s">
        <v>34</v>
      </c>
      <c r="G5" s="206"/>
      <c r="H5" s="203" t="s">
        <v>187</v>
      </c>
      <c r="I5" s="203" t="s">
        <v>188</v>
      </c>
      <c r="J5" s="203" t="s">
        <v>189</v>
      </c>
    </row>
    <row r="6" spans="2:10" ht="14" x14ac:dyDescent="0.35">
      <c r="B6" s="326"/>
      <c r="C6" s="327"/>
      <c r="D6" s="328"/>
      <c r="E6" s="330"/>
      <c r="F6" s="41" t="s">
        <v>35</v>
      </c>
      <c r="G6" s="41" t="s">
        <v>36</v>
      </c>
      <c r="H6" s="203"/>
      <c r="I6" s="203"/>
      <c r="J6" s="203"/>
    </row>
    <row r="7" spans="2:10" s="5" customFormat="1" ht="91.5" customHeight="1" x14ac:dyDescent="0.35">
      <c r="B7" s="351" t="s">
        <v>174</v>
      </c>
      <c r="C7" s="352"/>
      <c r="D7" s="353"/>
      <c r="E7" s="31">
        <v>100</v>
      </c>
      <c r="F7" s="98" t="s">
        <v>200</v>
      </c>
      <c r="G7" s="21"/>
      <c r="H7" s="116">
        <v>622</v>
      </c>
      <c r="I7" s="116" t="s">
        <v>219</v>
      </c>
      <c r="J7" s="116">
        <v>100</v>
      </c>
    </row>
    <row r="8" spans="2:10" s="5" customFormat="1" ht="114.75" customHeight="1" x14ac:dyDescent="0.35">
      <c r="B8" s="351" t="s">
        <v>175</v>
      </c>
      <c r="C8" s="352"/>
      <c r="D8" s="353"/>
      <c r="E8" s="31">
        <v>100</v>
      </c>
      <c r="F8" s="98" t="s">
        <v>200</v>
      </c>
      <c r="G8" s="23"/>
      <c r="H8" s="116">
        <v>622</v>
      </c>
      <c r="I8" s="116" t="s">
        <v>219</v>
      </c>
      <c r="J8" s="116">
        <v>100</v>
      </c>
    </row>
    <row r="9" spans="2:10" s="6" customFormat="1" ht="78" customHeight="1" x14ac:dyDescent="0.35">
      <c r="B9" s="351" t="s">
        <v>176</v>
      </c>
      <c r="C9" s="352"/>
      <c r="D9" s="353"/>
      <c r="E9" s="32">
        <v>50</v>
      </c>
      <c r="F9" s="98" t="s">
        <v>200</v>
      </c>
      <c r="G9" s="23"/>
      <c r="H9" s="116">
        <v>622</v>
      </c>
      <c r="I9" s="116" t="s">
        <v>219</v>
      </c>
      <c r="J9" s="116">
        <v>50</v>
      </c>
    </row>
    <row r="10" spans="2:10" s="6" customFormat="1" ht="78" customHeight="1" x14ac:dyDescent="0.35">
      <c r="B10" s="351" t="s">
        <v>177</v>
      </c>
      <c r="C10" s="352"/>
      <c r="D10" s="353"/>
      <c r="E10" s="68">
        <v>50</v>
      </c>
      <c r="F10" s="98" t="s">
        <v>200</v>
      </c>
      <c r="G10" s="24"/>
      <c r="H10" s="116">
        <v>622</v>
      </c>
      <c r="I10" s="116" t="s">
        <v>219</v>
      </c>
      <c r="J10" s="116">
        <v>50</v>
      </c>
    </row>
    <row r="11" spans="2:10" s="6" customFormat="1" ht="33.75" customHeight="1" x14ac:dyDescent="0.35">
      <c r="B11" s="351" t="s">
        <v>186</v>
      </c>
      <c r="C11" s="352"/>
      <c r="D11" s="353"/>
      <c r="E11" s="32">
        <v>100</v>
      </c>
      <c r="F11" s="98" t="s">
        <v>200</v>
      </c>
      <c r="G11" s="23"/>
      <c r="H11" s="116">
        <v>622</v>
      </c>
      <c r="I11" s="23"/>
      <c r="J11" s="116">
        <v>100</v>
      </c>
    </row>
    <row r="12" spans="2:10" s="6" customFormat="1" ht="65.25" customHeight="1" x14ac:dyDescent="0.35">
      <c r="B12" s="351" t="s">
        <v>181</v>
      </c>
      <c r="C12" s="352"/>
      <c r="D12" s="353"/>
      <c r="E12" s="32">
        <v>100</v>
      </c>
      <c r="F12" s="98" t="s">
        <v>200</v>
      </c>
      <c r="G12" s="23"/>
      <c r="H12" s="116">
        <v>622</v>
      </c>
      <c r="I12" s="116" t="s">
        <v>219</v>
      </c>
      <c r="J12" s="116">
        <v>100</v>
      </c>
    </row>
    <row r="13" spans="2:10" s="6" customFormat="1" ht="78" customHeight="1" x14ac:dyDescent="0.35">
      <c r="B13" s="351" t="s">
        <v>178</v>
      </c>
      <c r="C13" s="352"/>
      <c r="D13" s="353"/>
      <c r="E13" s="32">
        <v>20</v>
      </c>
      <c r="F13" s="98" t="s">
        <v>200</v>
      </c>
      <c r="G13" s="23"/>
      <c r="H13" s="116">
        <v>622</v>
      </c>
      <c r="I13" s="116" t="s">
        <v>220</v>
      </c>
      <c r="J13" s="116">
        <v>20</v>
      </c>
    </row>
    <row r="14" spans="2:10" s="6" customFormat="1" ht="78" customHeight="1" x14ac:dyDescent="0.35">
      <c r="B14" s="351" t="s">
        <v>110</v>
      </c>
      <c r="C14" s="352"/>
      <c r="D14" s="353"/>
      <c r="E14" s="68">
        <v>20</v>
      </c>
      <c r="F14" s="98" t="s">
        <v>200</v>
      </c>
      <c r="G14" s="24"/>
      <c r="H14" s="116">
        <v>622</v>
      </c>
      <c r="I14" s="23" t="s">
        <v>221</v>
      </c>
      <c r="J14" s="116">
        <v>20</v>
      </c>
    </row>
    <row r="15" spans="2:10" s="6" customFormat="1" ht="24.75" customHeight="1" x14ac:dyDescent="0.35">
      <c r="B15" s="351" t="s">
        <v>182</v>
      </c>
      <c r="C15" s="352"/>
      <c r="D15" s="353"/>
      <c r="E15" s="32">
        <v>20</v>
      </c>
      <c r="F15" s="23"/>
      <c r="G15" s="116" t="s">
        <v>200</v>
      </c>
      <c r="H15" s="116">
        <v>622</v>
      </c>
      <c r="I15" s="23"/>
      <c r="J15" s="116">
        <v>0</v>
      </c>
    </row>
    <row r="16" spans="2:10" s="6" customFormat="1" ht="31.5" customHeight="1" x14ac:dyDescent="0.35">
      <c r="B16" s="351" t="s">
        <v>179</v>
      </c>
      <c r="C16" s="352"/>
      <c r="D16" s="353"/>
      <c r="E16" s="32">
        <v>20</v>
      </c>
      <c r="F16" s="23"/>
      <c r="G16" s="116" t="s">
        <v>200</v>
      </c>
      <c r="H16" s="116">
        <v>622</v>
      </c>
      <c r="I16" s="23"/>
      <c r="J16" s="116">
        <v>0</v>
      </c>
    </row>
    <row r="17" spans="2:10" s="6" customFormat="1" ht="76.5" customHeight="1" x14ac:dyDescent="0.35">
      <c r="B17" s="351" t="s">
        <v>180</v>
      </c>
      <c r="C17" s="352"/>
      <c r="D17" s="353"/>
      <c r="E17" s="68">
        <v>10</v>
      </c>
      <c r="F17" s="98" t="s">
        <v>200</v>
      </c>
      <c r="G17" s="24"/>
      <c r="H17" s="116">
        <v>622</v>
      </c>
      <c r="I17" s="118">
        <v>40000</v>
      </c>
      <c r="J17" s="116">
        <v>10</v>
      </c>
    </row>
    <row r="18" spans="2:10" s="6" customFormat="1" ht="52.5" customHeight="1" x14ac:dyDescent="0.35">
      <c r="B18" s="351" t="s">
        <v>111</v>
      </c>
      <c r="C18" s="352"/>
      <c r="D18" s="353"/>
      <c r="E18" s="32">
        <v>10</v>
      </c>
      <c r="F18" s="98" t="s">
        <v>200</v>
      </c>
      <c r="G18" s="23"/>
      <c r="H18" s="116">
        <v>622</v>
      </c>
      <c r="I18" s="23" t="s">
        <v>221</v>
      </c>
      <c r="J18" s="116">
        <v>10</v>
      </c>
    </row>
    <row r="19" spans="2:10" ht="21" customHeight="1" x14ac:dyDescent="0.35">
      <c r="B19" s="322" t="s">
        <v>11</v>
      </c>
      <c r="C19" s="322"/>
      <c r="D19" s="322"/>
      <c r="E19" s="43">
        <f>SUM(E7:E18)</f>
        <v>600</v>
      </c>
      <c r="I19" s="87" t="s">
        <v>191</v>
      </c>
      <c r="J19" s="94">
        <f>SUM(J7:J18)</f>
        <v>560</v>
      </c>
    </row>
    <row r="20" spans="2:10" s="5" customFormat="1" ht="14" x14ac:dyDescent="0.35">
      <c r="I20" s="5" t="s">
        <v>196</v>
      </c>
      <c r="J20" s="5">
        <f>+J19*5%</f>
        <v>28</v>
      </c>
    </row>
    <row r="21" spans="2:10" ht="19.5" customHeight="1" x14ac:dyDescent="0.35">
      <c r="E21" s="4"/>
    </row>
    <row r="22" spans="2:10" ht="47.25" customHeight="1" x14ac:dyDescent="0.35">
      <c r="E22" s="4"/>
    </row>
    <row r="23" spans="2:10" ht="47.25" customHeight="1" x14ac:dyDescent="0.35">
      <c r="E23" s="4"/>
    </row>
  </sheetData>
  <mergeCells count="24">
    <mergeCell ref="B8:D8"/>
    <mergeCell ref="B10:D10"/>
    <mergeCell ref="B7:D7"/>
    <mergeCell ref="B9:D9"/>
    <mergeCell ref="B19:D19"/>
    <mergeCell ref="B11:D11"/>
    <mergeCell ref="B13:D13"/>
    <mergeCell ref="B16:D16"/>
    <mergeCell ref="B14:D14"/>
    <mergeCell ref="B15:D15"/>
    <mergeCell ref="B18:D18"/>
    <mergeCell ref="B17:D17"/>
    <mergeCell ref="B12:D12"/>
    <mergeCell ref="H5:H6"/>
    <mergeCell ref="I5:I6"/>
    <mergeCell ref="J5:J6"/>
    <mergeCell ref="H4:J4"/>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35"/>
  <cols>
    <col min="1" max="1" width="3.1796875" style="4" customWidth="1"/>
    <col min="2" max="2" width="13.453125" style="4" customWidth="1"/>
    <col min="3" max="3" width="40.26953125" style="4" customWidth="1"/>
    <col min="4" max="4" width="5.26953125" style="4" customWidth="1"/>
    <col min="5" max="5" width="12.81640625" style="7" customWidth="1"/>
    <col min="6" max="8" width="11.453125" style="4"/>
    <col min="9" max="9" width="19.26953125" style="4" bestFit="1" customWidth="1"/>
    <col min="10" max="13" width="11.453125" style="4"/>
    <col min="14" max="14" width="19.26953125" style="4" bestFit="1" customWidth="1"/>
    <col min="15" max="253" width="11.453125" style="4"/>
    <col min="254" max="254" width="13.453125" style="4" customWidth="1"/>
    <col min="255" max="255" width="45" style="4" customWidth="1"/>
    <col min="256" max="256" width="31.26953125" style="4" customWidth="1"/>
    <col min="257" max="257" width="29.54296875" style="4" customWidth="1"/>
    <col min="258" max="509" width="11.453125" style="4"/>
    <col min="510" max="510" width="13.453125" style="4" customWidth="1"/>
    <col min="511" max="511" width="45" style="4" customWidth="1"/>
    <col min="512" max="512" width="31.26953125" style="4" customWidth="1"/>
    <col min="513" max="513" width="29.54296875" style="4" customWidth="1"/>
    <col min="514" max="765" width="11.453125" style="4"/>
    <col min="766" max="766" width="13.453125" style="4" customWidth="1"/>
    <col min="767" max="767" width="45" style="4" customWidth="1"/>
    <col min="768" max="768" width="31.26953125" style="4" customWidth="1"/>
    <col min="769" max="769" width="29.54296875" style="4" customWidth="1"/>
    <col min="770" max="1021" width="11.453125" style="4"/>
    <col min="1022" max="1022" width="13.453125" style="4" customWidth="1"/>
    <col min="1023" max="1023" width="45" style="4" customWidth="1"/>
    <col min="1024" max="1024" width="31.26953125" style="4" customWidth="1"/>
    <col min="1025" max="1025" width="29.54296875" style="4" customWidth="1"/>
    <col min="1026" max="1277" width="11.453125" style="4"/>
    <col min="1278" max="1278" width="13.453125" style="4" customWidth="1"/>
    <col min="1279" max="1279" width="45" style="4" customWidth="1"/>
    <col min="1280" max="1280" width="31.26953125" style="4" customWidth="1"/>
    <col min="1281" max="1281" width="29.54296875" style="4" customWidth="1"/>
    <col min="1282" max="1533" width="11.453125" style="4"/>
    <col min="1534" max="1534" width="13.453125" style="4" customWidth="1"/>
    <col min="1535" max="1535" width="45" style="4" customWidth="1"/>
    <col min="1536" max="1536" width="31.26953125" style="4" customWidth="1"/>
    <col min="1537" max="1537" width="29.54296875" style="4" customWidth="1"/>
    <col min="1538" max="1789" width="11.453125" style="4"/>
    <col min="1790" max="1790" width="13.453125" style="4" customWidth="1"/>
    <col min="1791" max="1791" width="45" style="4" customWidth="1"/>
    <col min="1792" max="1792" width="31.26953125" style="4" customWidth="1"/>
    <col min="1793" max="1793" width="29.54296875" style="4" customWidth="1"/>
    <col min="1794" max="2045" width="11.453125" style="4"/>
    <col min="2046" max="2046" width="13.453125" style="4" customWidth="1"/>
    <col min="2047" max="2047" width="45" style="4" customWidth="1"/>
    <col min="2048" max="2048" width="31.26953125" style="4" customWidth="1"/>
    <col min="2049" max="2049" width="29.54296875" style="4" customWidth="1"/>
    <col min="2050" max="2301" width="11.453125" style="4"/>
    <col min="2302" max="2302" width="13.453125" style="4" customWidth="1"/>
    <col min="2303" max="2303" width="45" style="4" customWidth="1"/>
    <col min="2304" max="2304" width="31.26953125" style="4" customWidth="1"/>
    <col min="2305" max="2305" width="29.54296875" style="4" customWidth="1"/>
    <col min="2306" max="2557" width="11.453125" style="4"/>
    <col min="2558" max="2558" width="13.453125" style="4" customWidth="1"/>
    <col min="2559" max="2559" width="45" style="4" customWidth="1"/>
    <col min="2560" max="2560" width="31.26953125" style="4" customWidth="1"/>
    <col min="2561" max="2561" width="29.54296875" style="4" customWidth="1"/>
    <col min="2562" max="2813" width="11.453125" style="4"/>
    <col min="2814" max="2814" width="13.453125" style="4" customWidth="1"/>
    <col min="2815" max="2815" width="45" style="4" customWidth="1"/>
    <col min="2816" max="2816" width="31.26953125" style="4" customWidth="1"/>
    <col min="2817" max="2817" width="29.54296875" style="4" customWidth="1"/>
    <col min="2818" max="3069" width="11.453125" style="4"/>
    <col min="3070" max="3070" width="13.453125" style="4" customWidth="1"/>
    <col min="3071" max="3071" width="45" style="4" customWidth="1"/>
    <col min="3072" max="3072" width="31.26953125" style="4" customWidth="1"/>
    <col min="3073" max="3073" width="29.54296875" style="4" customWidth="1"/>
    <col min="3074" max="3325" width="11.453125" style="4"/>
    <col min="3326" max="3326" width="13.453125" style="4" customWidth="1"/>
    <col min="3327" max="3327" width="45" style="4" customWidth="1"/>
    <col min="3328" max="3328" width="31.26953125" style="4" customWidth="1"/>
    <col min="3329" max="3329" width="29.54296875" style="4" customWidth="1"/>
    <col min="3330" max="3581" width="11.453125" style="4"/>
    <col min="3582" max="3582" width="13.453125" style="4" customWidth="1"/>
    <col min="3583" max="3583" width="45" style="4" customWidth="1"/>
    <col min="3584" max="3584" width="31.26953125" style="4" customWidth="1"/>
    <col min="3585" max="3585" width="29.54296875" style="4" customWidth="1"/>
    <col min="3586" max="3837" width="11.453125" style="4"/>
    <col min="3838" max="3838" width="13.453125" style="4" customWidth="1"/>
    <col min="3839" max="3839" width="45" style="4" customWidth="1"/>
    <col min="3840" max="3840" width="31.26953125" style="4" customWidth="1"/>
    <col min="3841" max="3841" width="29.54296875" style="4" customWidth="1"/>
    <col min="3842" max="4093" width="11.453125" style="4"/>
    <col min="4094" max="4094" width="13.453125" style="4" customWidth="1"/>
    <col min="4095" max="4095" width="45" style="4" customWidth="1"/>
    <col min="4096" max="4096" width="31.26953125" style="4" customWidth="1"/>
    <col min="4097" max="4097" width="29.54296875" style="4" customWidth="1"/>
    <col min="4098" max="4349" width="11.453125" style="4"/>
    <col min="4350" max="4350" width="13.453125" style="4" customWidth="1"/>
    <col min="4351" max="4351" width="45" style="4" customWidth="1"/>
    <col min="4352" max="4352" width="31.26953125" style="4" customWidth="1"/>
    <col min="4353" max="4353" width="29.54296875" style="4" customWidth="1"/>
    <col min="4354" max="4605" width="11.453125" style="4"/>
    <col min="4606" max="4606" width="13.453125" style="4" customWidth="1"/>
    <col min="4607" max="4607" width="45" style="4" customWidth="1"/>
    <col min="4608" max="4608" width="31.26953125" style="4" customWidth="1"/>
    <col min="4609" max="4609" width="29.54296875" style="4" customWidth="1"/>
    <col min="4610" max="4861" width="11.453125" style="4"/>
    <col min="4862" max="4862" width="13.453125" style="4" customWidth="1"/>
    <col min="4863" max="4863" width="45" style="4" customWidth="1"/>
    <col min="4864" max="4864" width="31.26953125" style="4" customWidth="1"/>
    <col min="4865" max="4865" width="29.54296875" style="4" customWidth="1"/>
    <col min="4866" max="5117" width="11.453125" style="4"/>
    <col min="5118" max="5118" width="13.453125" style="4" customWidth="1"/>
    <col min="5119" max="5119" width="45" style="4" customWidth="1"/>
    <col min="5120" max="5120" width="31.26953125" style="4" customWidth="1"/>
    <col min="5121" max="5121" width="29.54296875" style="4" customWidth="1"/>
    <col min="5122" max="5373" width="11.453125" style="4"/>
    <col min="5374" max="5374" width="13.453125" style="4" customWidth="1"/>
    <col min="5375" max="5375" width="45" style="4" customWidth="1"/>
    <col min="5376" max="5376" width="31.26953125" style="4" customWidth="1"/>
    <col min="5377" max="5377" width="29.54296875" style="4" customWidth="1"/>
    <col min="5378" max="5629" width="11.453125" style="4"/>
    <col min="5630" max="5630" width="13.453125" style="4" customWidth="1"/>
    <col min="5631" max="5631" width="45" style="4" customWidth="1"/>
    <col min="5632" max="5632" width="31.26953125" style="4" customWidth="1"/>
    <col min="5633" max="5633" width="29.54296875" style="4" customWidth="1"/>
    <col min="5634" max="5885" width="11.453125" style="4"/>
    <col min="5886" max="5886" width="13.453125" style="4" customWidth="1"/>
    <col min="5887" max="5887" width="45" style="4" customWidth="1"/>
    <col min="5888" max="5888" width="31.26953125" style="4" customWidth="1"/>
    <col min="5889" max="5889" width="29.54296875" style="4" customWidth="1"/>
    <col min="5890" max="6141" width="11.453125" style="4"/>
    <col min="6142" max="6142" width="13.453125" style="4" customWidth="1"/>
    <col min="6143" max="6143" width="45" style="4" customWidth="1"/>
    <col min="6144" max="6144" width="31.26953125" style="4" customWidth="1"/>
    <col min="6145" max="6145" width="29.54296875" style="4" customWidth="1"/>
    <col min="6146" max="6397" width="11.453125" style="4"/>
    <col min="6398" max="6398" width="13.453125" style="4" customWidth="1"/>
    <col min="6399" max="6399" width="45" style="4" customWidth="1"/>
    <col min="6400" max="6400" width="31.26953125" style="4" customWidth="1"/>
    <col min="6401" max="6401" width="29.54296875" style="4" customWidth="1"/>
    <col min="6402" max="6653" width="11.453125" style="4"/>
    <col min="6654" max="6654" width="13.453125" style="4" customWidth="1"/>
    <col min="6655" max="6655" width="45" style="4" customWidth="1"/>
    <col min="6656" max="6656" width="31.26953125" style="4" customWidth="1"/>
    <col min="6657" max="6657" width="29.54296875" style="4" customWidth="1"/>
    <col min="6658" max="6909" width="11.453125" style="4"/>
    <col min="6910" max="6910" width="13.453125" style="4" customWidth="1"/>
    <col min="6911" max="6911" width="45" style="4" customWidth="1"/>
    <col min="6912" max="6912" width="31.26953125" style="4" customWidth="1"/>
    <col min="6913" max="6913" width="29.54296875" style="4" customWidth="1"/>
    <col min="6914" max="7165" width="11.453125" style="4"/>
    <col min="7166" max="7166" width="13.453125" style="4" customWidth="1"/>
    <col min="7167" max="7167" width="45" style="4" customWidth="1"/>
    <col min="7168" max="7168" width="31.26953125" style="4" customWidth="1"/>
    <col min="7169" max="7169" width="29.54296875" style="4" customWidth="1"/>
    <col min="7170" max="7421" width="11.453125" style="4"/>
    <col min="7422" max="7422" width="13.453125" style="4" customWidth="1"/>
    <col min="7423" max="7423" width="45" style="4" customWidth="1"/>
    <col min="7424" max="7424" width="31.26953125" style="4" customWidth="1"/>
    <col min="7425" max="7425" width="29.54296875" style="4" customWidth="1"/>
    <col min="7426" max="7677" width="11.453125" style="4"/>
    <col min="7678" max="7678" width="13.453125" style="4" customWidth="1"/>
    <col min="7679" max="7679" width="45" style="4" customWidth="1"/>
    <col min="7680" max="7680" width="31.26953125" style="4" customWidth="1"/>
    <col min="7681" max="7681" width="29.54296875" style="4" customWidth="1"/>
    <col min="7682" max="7933" width="11.453125" style="4"/>
    <col min="7934" max="7934" width="13.453125" style="4" customWidth="1"/>
    <col min="7935" max="7935" width="45" style="4" customWidth="1"/>
    <col min="7936" max="7936" width="31.26953125" style="4" customWidth="1"/>
    <col min="7937" max="7937" width="29.54296875" style="4" customWidth="1"/>
    <col min="7938" max="8189" width="11.453125" style="4"/>
    <col min="8190" max="8190" width="13.453125" style="4" customWidth="1"/>
    <col min="8191" max="8191" width="45" style="4" customWidth="1"/>
    <col min="8192" max="8192" width="31.26953125" style="4" customWidth="1"/>
    <col min="8193" max="8193" width="29.54296875" style="4" customWidth="1"/>
    <col min="8194" max="8445" width="11.453125" style="4"/>
    <col min="8446" max="8446" width="13.453125" style="4" customWidth="1"/>
    <col min="8447" max="8447" width="45" style="4" customWidth="1"/>
    <col min="8448" max="8448" width="31.26953125" style="4" customWidth="1"/>
    <col min="8449" max="8449" width="29.54296875" style="4" customWidth="1"/>
    <col min="8450" max="8701" width="11.453125" style="4"/>
    <col min="8702" max="8702" width="13.453125" style="4" customWidth="1"/>
    <col min="8703" max="8703" width="45" style="4" customWidth="1"/>
    <col min="8704" max="8704" width="31.26953125" style="4" customWidth="1"/>
    <col min="8705" max="8705" width="29.54296875" style="4" customWidth="1"/>
    <col min="8706" max="8957" width="11.453125" style="4"/>
    <col min="8958" max="8958" width="13.453125" style="4" customWidth="1"/>
    <col min="8959" max="8959" width="45" style="4" customWidth="1"/>
    <col min="8960" max="8960" width="31.26953125" style="4" customWidth="1"/>
    <col min="8961" max="8961" width="29.54296875" style="4" customWidth="1"/>
    <col min="8962" max="9213" width="11.453125" style="4"/>
    <col min="9214" max="9214" width="13.453125" style="4" customWidth="1"/>
    <col min="9215" max="9215" width="45" style="4" customWidth="1"/>
    <col min="9216" max="9216" width="31.26953125" style="4" customWidth="1"/>
    <col min="9217" max="9217" width="29.54296875" style="4" customWidth="1"/>
    <col min="9218" max="9469" width="11.453125" style="4"/>
    <col min="9470" max="9470" width="13.453125" style="4" customWidth="1"/>
    <col min="9471" max="9471" width="45" style="4" customWidth="1"/>
    <col min="9472" max="9472" width="31.26953125" style="4" customWidth="1"/>
    <col min="9473" max="9473" width="29.54296875" style="4" customWidth="1"/>
    <col min="9474" max="9725" width="11.453125" style="4"/>
    <col min="9726" max="9726" width="13.453125" style="4" customWidth="1"/>
    <col min="9727" max="9727" width="45" style="4" customWidth="1"/>
    <col min="9728" max="9728" width="31.26953125" style="4" customWidth="1"/>
    <col min="9729" max="9729" width="29.54296875" style="4" customWidth="1"/>
    <col min="9730" max="9981" width="11.453125" style="4"/>
    <col min="9982" max="9982" width="13.453125" style="4" customWidth="1"/>
    <col min="9983" max="9983" width="45" style="4" customWidth="1"/>
    <col min="9984" max="9984" width="31.26953125" style="4" customWidth="1"/>
    <col min="9985" max="9985" width="29.54296875" style="4" customWidth="1"/>
    <col min="9986" max="10237" width="11.453125" style="4"/>
    <col min="10238" max="10238" width="13.453125" style="4" customWidth="1"/>
    <col min="10239" max="10239" width="45" style="4" customWidth="1"/>
    <col min="10240" max="10240" width="31.26953125" style="4" customWidth="1"/>
    <col min="10241" max="10241" width="29.54296875" style="4" customWidth="1"/>
    <col min="10242" max="10493" width="11.453125" style="4"/>
    <col min="10494" max="10494" width="13.453125" style="4" customWidth="1"/>
    <col min="10495" max="10495" width="45" style="4" customWidth="1"/>
    <col min="10496" max="10496" width="31.26953125" style="4" customWidth="1"/>
    <col min="10497" max="10497" width="29.54296875" style="4" customWidth="1"/>
    <col min="10498" max="10749" width="11.453125" style="4"/>
    <col min="10750" max="10750" width="13.453125" style="4" customWidth="1"/>
    <col min="10751" max="10751" width="45" style="4" customWidth="1"/>
    <col min="10752" max="10752" width="31.26953125" style="4" customWidth="1"/>
    <col min="10753" max="10753" width="29.54296875" style="4" customWidth="1"/>
    <col min="10754" max="11005" width="11.453125" style="4"/>
    <col min="11006" max="11006" width="13.453125" style="4" customWidth="1"/>
    <col min="11007" max="11007" width="45" style="4" customWidth="1"/>
    <col min="11008" max="11008" width="31.26953125" style="4" customWidth="1"/>
    <col min="11009" max="11009" width="29.54296875" style="4" customWidth="1"/>
    <col min="11010" max="11261" width="11.453125" style="4"/>
    <col min="11262" max="11262" width="13.453125" style="4" customWidth="1"/>
    <col min="11263" max="11263" width="45" style="4" customWidth="1"/>
    <col min="11264" max="11264" width="31.26953125" style="4" customWidth="1"/>
    <col min="11265" max="11265" width="29.54296875" style="4" customWidth="1"/>
    <col min="11266" max="11517" width="11.453125" style="4"/>
    <col min="11518" max="11518" width="13.453125" style="4" customWidth="1"/>
    <col min="11519" max="11519" width="45" style="4" customWidth="1"/>
    <col min="11520" max="11520" width="31.26953125" style="4" customWidth="1"/>
    <col min="11521" max="11521" width="29.54296875" style="4" customWidth="1"/>
    <col min="11522" max="11773" width="11.453125" style="4"/>
    <col min="11774" max="11774" width="13.453125" style="4" customWidth="1"/>
    <col min="11775" max="11775" width="45" style="4" customWidth="1"/>
    <col min="11776" max="11776" width="31.26953125" style="4" customWidth="1"/>
    <col min="11777" max="11777" width="29.54296875" style="4" customWidth="1"/>
    <col min="11778" max="12029" width="11.453125" style="4"/>
    <col min="12030" max="12030" width="13.453125" style="4" customWidth="1"/>
    <col min="12031" max="12031" width="45" style="4" customWidth="1"/>
    <col min="12032" max="12032" width="31.26953125" style="4" customWidth="1"/>
    <col min="12033" max="12033" width="29.54296875" style="4" customWidth="1"/>
    <col min="12034" max="12285" width="11.453125" style="4"/>
    <col min="12286" max="12286" width="13.453125" style="4" customWidth="1"/>
    <col min="12287" max="12287" width="45" style="4" customWidth="1"/>
    <col min="12288" max="12288" width="31.26953125" style="4" customWidth="1"/>
    <col min="12289" max="12289" width="29.54296875" style="4" customWidth="1"/>
    <col min="12290" max="12541" width="11.453125" style="4"/>
    <col min="12542" max="12542" width="13.453125" style="4" customWidth="1"/>
    <col min="12543" max="12543" width="45" style="4" customWidth="1"/>
    <col min="12544" max="12544" width="31.26953125" style="4" customWidth="1"/>
    <col min="12545" max="12545" width="29.54296875" style="4" customWidth="1"/>
    <col min="12546" max="12797" width="11.453125" style="4"/>
    <col min="12798" max="12798" width="13.453125" style="4" customWidth="1"/>
    <col min="12799" max="12799" width="45" style="4" customWidth="1"/>
    <col min="12800" max="12800" width="31.26953125" style="4" customWidth="1"/>
    <col min="12801" max="12801" width="29.54296875" style="4" customWidth="1"/>
    <col min="12802" max="13053" width="11.453125" style="4"/>
    <col min="13054" max="13054" width="13.453125" style="4" customWidth="1"/>
    <col min="13055" max="13055" width="45" style="4" customWidth="1"/>
    <col min="13056" max="13056" width="31.26953125" style="4" customWidth="1"/>
    <col min="13057" max="13057" width="29.54296875" style="4" customWidth="1"/>
    <col min="13058" max="13309" width="11.453125" style="4"/>
    <col min="13310" max="13310" width="13.453125" style="4" customWidth="1"/>
    <col min="13311" max="13311" width="45" style="4" customWidth="1"/>
    <col min="13312" max="13312" width="31.26953125" style="4" customWidth="1"/>
    <col min="13313" max="13313" width="29.54296875" style="4" customWidth="1"/>
    <col min="13314" max="13565" width="11.453125" style="4"/>
    <col min="13566" max="13566" width="13.453125" style="4" customWidth="1"/>
    <col min="13567" max="13567" width="45" style="4" customWidth="1"/>
    <col min="13568" max="13568" width="31.26953125" style="4" customWidth="1"/>
    <col min="13569" max="13569" width="29.54296875" style="4" customWidth="1"/>
    <col min="13570" max="13821" width="11.453125" style="4"/>
    <col min="13822" max="13822" width="13.453125" style="4" customWidth="1"/>
    <col min="13823" max="13823" width="45" style="4" customWidth="1"/>
    <col min="13824" max="13824" width="31.26953125" style="4" customWidth="1"/>
    <col min="13825" max="13825" width="29.54296875" style="4" customWidth="1"/>
    <col min="13826" max="14077" width="11.453125" style="4"/>
    <col min="14078" max="14078" width="13.453125" style="4" customWidth="1"/>
    <col min="14079" max="14079" width="45" style="4" customWidth="1"/>
    <col min="14080" max="14080" width="31.26953125" style="4" customWidth="1"/>
    <col min="14081" max="14081" width="29.54296875" style="4" customWidth="1"/>
    <col min="14082" max="14333" width="11.453125" style="4"/>
    <col min="14334" max="14334" width="13.453125" style="4" customWidth="1"/>
    <col min="14335" max="14335" width="45" style="4" customWidth="1"/>
    <col min="14336" max="14336" width="31.26953125" style="4" customWidth="1"/>
    <col min="14337" max="14337" width="29.54296875" style="4" customWidth="1"/>
    <col min="14338" max="14589" width="11.453125" style="4"/>
    <col min="14590" max="14590" width="13.453125" style="4" customWidth="1"/>
    <col min="14591" max="14591" width="45" style="4" customWidth="1"/>
    <col min="14592" max="14592" width="31.26953125" style="4" customWidth="1"/>
    <col min="14593" max="14593" width="29.54296875" style="4" customWidth="1"/>
    <col min="14594" max="14845" width="11.453125" style="4"/>
    <col min="14846" max="14846" width="13.453125" style="4" customWidth="1"/>
    <col min="14847" max="14847" width="45" style="4" customWidth="1"/>
    <col min="14848" max="14848" width="31.26953125" style="4" customWidth="1"/>
    <col min="14849" max="14849" width="29.54296875" style="4" customWidth="1"/>
    <col min="14850" max="15101" width="11.453125" style="4"/>
    <col min="15102" max="15102" width="13.453125" style="4" customWidth="1"/>
    <col min="15103" max="15103" width="45" style="4" customWidth="1"/>
    <col min="15104" max="15104" width="31.26953125" style="4" customWidth="1"/>
    <col min="15105" max="15105" width="29.54296875" style="4" customWidth="1"/>
    <col min="15106" max="15357" width="11.453125" style="4"/>
    <col min="15358" max="15358" width="13.453125" style="4" customWidth="1"/>
    <col min="15359" max="15359" width="45" style="4" customWidth="1"/>
    <col min="15360" max="15360" width="31.26953125" style="4" customWidth="1"/>
    <col min="15361" max="15361" width="29.54296875" style="4" customWidth="1"/>
    <col min="15362" max="15613" width="11.453125" style="4"/>
    <col min="15614" max="15614" width="13.453125" style="4" customWidth="1"/>
    <col min="15615" max="15615" width="45" style="4" customWidth="1"/>
    <col min="15616" max="15616" width="31.26953125" style="4" customWidth="1"/>
    <col min="15617" max="15617" width="29.54296875" style="4" customWidth="1"/>
    <col min="15618" max="15869" width="11.453125" style="4"/>
    <col min="15870" max="15870" width="13.453125" style="4" customWidth="1"/>
    <col min="15871" max="15871" width="45" style="4" customWidth="1"/>
    <col min="15872" max="15872" width="31.26953125" style="4" customWidth="1"/>
    <col min="15873" max="15873" width="29.54296875" style="4" customWidth="1"/>
    <col min="15874" max="16125" width="11.453125" style="4"/>
    <col min="16126" max="16126" width="13.453125" style="4" customWidth="1"/>
    <col min="16127" max="16127" width="45" style="4" customWidth="1"/>
    <col min="16128" max="16128" width="31.26953125" style="4" customWidth="1"/>
    <col min="16129" max="16129" width="29.54296875" style="4" customWidth="1"/>
    <col min="16130" max="16384" width="11.453125" style="4"/>
  </cols>
  <sheetData>
    <row r="1" spans="2:15" ht="18.5" x14ac:dyDescent="0.35">
      <c r="B1" s="283" t="s">
        <v>130</v>
      </c>
      <c r="C1" s="283"/>
      <c r="D1" s="283"/>
      <c r="E1" s="283"/>
      <c r="F1" s="283"/>
      <c r="G1" s="283"/>
    </row>
    <row r="2" spans="2:15" ht="16.5" customHeight="1" x14ac:dyDescent="0.35">
      <c r="B2" s="283" t="s">
        <v>183</v>
      </c>
      <c r="C2" s="283"/>
      <c r="D2" s="283"/>
      <c r="E2" s="283"/>
      <c r="F2" s="283"/>
      <c r="G2" s="283"/>
    </row>
    <row r="3" spans="2:15" s="11" customFormat="1" ht="15" customHeight="1" x14ac:dyDescent="0.35">
      <c r="B3" s="283" t="s">
        <v>9</v>
      </c>
      <c r="C3" s="283"/>
      <c r="D3" s="283"/>
      <c r="E3" s="283"/>
      <c r="F3" s="283"/>
      <c r="G3" s="283"/>
    </row>
    <row r="4" spans="2:15" ht="16.5" customHeight="1" x14ac:dyDescent="0.35">
      <c r="B4" s="283" t="s">
        <v>37</v>
      </c>
      <c r="C4" s="283"/>
      <c r="D4" s="283"/>
      <c r="E4" s="283"/>
      <c r="F4" s="283"/>
      <c r="G4" s="283"/>
      <c r="I4" s="89" t="s">
        <v>192</v>
      </c>
      <c r="J4" s="89"/>
      <c r="K4" s="89"/>
      <c r="L4" s="89"/>
      <c r="M4" s="89" t="s">
        <v>193</v>
      </c>
      <c r="N4" s="89"/>
    </row>
    <row r="5" spans="2:15" ht="14" x14ac:dyDescent="0.35">
      <c r="B5" s="323" t="s">
        <v>10</v>
      </c>
      <c r="C5" s="324"/>
      <c r="D5" s="325"/>
      <c r="E5" s="329">
        <v>600</v>
      </c>
      <c r="F5" s="206" t="s">
        <v>34</v>
      </c>
      <c r="G5" s="206"/>
      <c r="H5" s="203" t="s">
        <v>187</v>
      </c>
      <c r="I5" s="203" t="s">
        <v>188</v>
      </c>
      <c r="J5" s="203" t="s">
        <v>189</v>
      </c>
      <c r="K5" s="206" t="s">
        <v>34</v>
      </c>
      <c r="L5" s="206"/>
      <c r="M5" s="354" t="s">
        <v>187</v>
      </c>
      <c r="N5" s="354" t="s">
        <v>188</v>
      </c>
      <c r="O5" s="354" t="s">
        <v>189</v>
      </c>
    </row>
    <row r="6" spans="2:15" ht="14" x14ac:dyDescent="0.35">
      <c r="B6" s="326"/>
      <c r="C6" s="327"/>
      <c r="D6" s="328"/>
      <c r="E6" s="330"/>
      <c r="F6" s="41" t="s">
        <v>35</v>
      </c>
      <c r="G6" s="41" t="s">
        <v>36</v>
      </c>
      <c r="H6" s="203"/>
      <c r="I6" s="203"/>
      <c r="J6" s="203"/>
      <c r="K6" s="41" t="s">
        <v>35</v>
      </c>
      <c r="L6" s="41" t="s">
        <v>36</v>
      </c>
      <c r="M6" s="354"/>
      <c r="N6" s="354"/>
      <c r="O6" s="354"/>
    </row>
    <row r="7" spans="2:15" s="5" customFormat="1" ht="14.5" x14ac:dyDescent="0.35">
      <c r="B7" s="335" t="s">
        <v>184</v>
      </c>
      <c r="C7" s="336"/>
      <c r="D7" s="337"/>
      <c r="E7" s="31">
        <v>300</v>
      </c>
      <c r="F7" s="98" t="s">
        <v>200</v>
      </c>
      <c r="G7" s="99"/>
      <c r="H7" s="116">
        <v>135</v>
      </c>
      <c r="I7" s="116" t="s">
        <v>227</v>
      </c>
      <c r="J7" s="116">
        <v>300</v>
      </c>
      <c r="K7" s="116" t="s">
        <v>200</v>
      </c>
      <c r="L7" s="116"/>
      <c r="M7" s="116">
        <v>61</v>
      </c>
      <c r="N7" s="116" t="s">
        <v>225</v>
      </c>
      <c r="O7" s="129">
        <f>(20*J7)/22</f>
        <v>272.72727272727275</v>
      </c>
    </row>
    <row r="8" spans="2:15" s="5" customFormat="1" ht="14" x14ac:dyDescent="0.35">
      <c r="B8" s="335" t="s">
        <v>185</v>
      </c>
      <c r="C8" s="336"/>
      <c r="D8" s="337"/>
      <c r="E8" s="31">
        <v>300</v>
      </c>
      <c r="F8" s="116" t="s">
        <v>200</v>
      </c>
      <c r="G8" s="116"/>
      <c r="H8" s="116">
        <v>135</v>
      </c>
      <c r="I8" s="116" t="s">
        <v>228</v>
      </c>
      <c r="J8" s="116">
        <v>300</v>
      </c>
      <c r="K8" s="116" t="s">
        <v>200</v>
      </c>
      <c r="L8" s="116"/>
      <c r="M8" s="116">
        <v>61</v>
      </c>
      <c r="N8" s="116" t="s">
        <v>226</v>
      </c>
      <c r="O8" s="129">
        <f>(32*J8)/35</f>
        <v>274.28571428571428</v>
      </c>
    </row>
    <row r="9" spans="2:15" ht="21" customHeight="1" x14ac:dyDescent="0.35">
      <c r="B9" s="322" t="s">
        <v>11</v>
      </c>
      <c r="C9" s="322"/>
      <c r="D9" s="322"/>
      <c r="E9" s="43">
        <f>SUM(E7:E8)</f>
        <v>600</v>
      </c>
      <c r="J9" s="43">
        <f>SUM(J7:J8)</f>
        <v>600</v>
      </c>
      <c r="K9" s="128"/>
      <c r="L9" s="128"/>
      <c r="O9" s="43">
        <f>SUM(O7:O8)</f>
        <v>547.01298701298697</v>
      </c>
    </row>
    <row r="10" spans="2:15" s="5" customFormat="1" ht="66" customHeight="1" x14ac:dyDescent="0.35">
      <c r="H10" s="355" t="s">
        <v>230</v>
      </c>
      <c r="I10" s="355"/>
      <c r="J10" s="355"/>
    </row>
    <row r="11" spans="2:15" ht="23.25" customHeight="1" x14ac:dyDescent="0.35">
      <c r="E11" s="4"/>
    </row>
    <row r="12" spans="2:15" ht="47.25" customHeight="1" x14ac:dyDescent="0.35">
      <c r="E12" s="4"/>
    </row>
    <row r="13" spans="2:15" ht="47.25" customHeight="1" x14ac:dyDescent="0.35">
      <c r="E13" s="4"/>
    </row>
  </sheetData>
  <mergeCells count="18">
    <mergeCell ref="H10:J10"/>
    <mergeCell ref="B7:D7"/>
    <mergeCell ref="B8:D8"/>
    <mergeCell ref="B9:D9"/>
    <mergeCell ref="B1:G1"/>
    <mergeCell ref="B2:G2"/>
    <mergeCell ref="B3:G3"/>
    <mergeCell ref="B4:G4"/>
    <mergeCell ref="B5:D6"/>
    <mergeCell ref="E5:E6"/>
    <mergeCell ref="F5:G5"/>
    <mergeCell ref="O5:O6"/>
    <mergeCell ref="H5:H6"/>
    <mergeCell ref="I5:I6"/>
    <mergeCell ref="J5:J6"/>
    <mergeCell ref="M5:M6"/>
    <mergeCell ref="N5:N6"/>
    <mergeCell ref="K5:L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7" customWidth="1"/>
    <col min="6" max="8" width="11.453125" style="4"/>
    <col min="9" max="9" width="19.26953125" style="4" bestFit="1" customWidth="1"/>
    <col min="10"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10" ht="18.5" x14ac:dyDescent="0.35">
      <c r="B1" s="283" t="s">
        <v>130</v>
      </c>
      <c r="C1" s="283"/>
      <c r="D1" s="283"/>
      <c r="E1" s="283"/>
      <c r="F1" s="283"/>
      <c r="G1" s="283"/>
    </row>
    <row r="2" spans="2:10" ht="16.5" customHeight="1" x14ac:dyDescent="0.35">
      <c r="B2" s="283" t="s">
        <v>68</v>
      </c>
      <c r="C2" s="283"/>
      <c r="D2" s="283"/>
      <c r="E2" s="283"/>
      <c r="F2" s="283"/>
      <c r="G2" s="283"/>
    </row>
    <row r="3" spans="2:10" s="11" customFormat="1" ht="15" customHeight="1" x14ac:dyDescent="0.35">
      <c r="B3" s="283" t="s">
        <v>9</v>
      </c>
      <c r="C3" s="283"/>
      <c r="D3" s="283"/>
      <c r="E3" s="283"/>
      <c r="F3" s="283"/>
      <c r="G3" s="283"/>
    </row>
    <row r="4" spans="2:10" ht="16.5" customHeight="1" x14ac:dyDescent="0.35">
      <c r="B4" s="283" t="s">
        <v>37</v>
      </c>
      <c r="C4" s="283"/>
      <c r="D4" s="283"/>
      <c r="E4" s="283"/>
      <c r="F4" s="283"/>
      <c r="G4" s="283"/>
      <c r="H4" s="204" t="s">
        <v>190</v>
      </c>
      <c r="I4" s="205"/>
      <c r="J4" s="205"/>
    </row>
    <row r="5" spans="2:10" ht="14" x14ac:dyDescent="0.35">
      <c r="B5" s="323" t="s">
        <v>10</v>
      </c>
      <c r="C5" s="324"/>
      <c r="D5" s="325"/>
      <c r="E5" s="329">
        <v>600</v>
      </c>
      <c r="F5" s="206" t="s">
        <v>34</v>
      </c>
      <c r="G5" s="206"/>
      <c r="H5" s="203" t="s">
        <v>187</v>
      </c>
      <c r="I5" s="203" t="s">
        <v>188</v>
      </c>
      <c r="J5" s="203" t="s">
        <v>189</v>
      </c>
    </row>
    <row r="6" spans="2:10" ht="14" x14ac:dyDescent="0.35">
      <c r="B6" s="326"/>
      <c r="C6" s="327"/>
      <c r="D6" s="328"/>
      <c r="E6" s="330"/>
      <c r="F6" s="41" t="s">
        <v>35</v>
      </c>
      <c r="G6" s="41" t="s">
        <v>36</v>
      </c>
      <c r="H6" s="203"/>
      <c r="I6" s="203"/>
      <c r="J6" s="203"/>
    </row>
    <row r="7" spans="2:10" s="5" customFormat="1" ht="59.25" customHeight="1" x14ac:dyDescent="0.35">
      <c r="B7" s="351" t="s">
        <v>113</v>
      </c>
      <c r="C7" s="352"/>
      <c r="D7" s="353"/>
      <c r="E7" s="31">
        <v>200</v>
      </c>
      <c r="F7" s="98" t="s">
        <v>200</v>
      </c>
      <c r="G7" s="99"/>
      <c r="H7" s="116">
        <v>623</v>
      </c>
      <c r="I7" s="116" t="s">
        <v>222</v>
      </c>
      <c r="J7" s="116">
        <v>200</v>
      </c>
    </row>
    <row r="8" spans="2:10" s="5" customFormat="1" ht="90.75" customHeight="1" x14ac:dyDescent="0.35">
      <c r="B8" s="351" t="s">
        <v>112</v>
      </c>
      <c r="C8" s="352"/>
      <c r="D8" s="353"/>
      <c r="E8" s="31">
        <v>200</v>
      </c>
      <c r="F8" s="116" t="s">
        <v>200</v>
      </c>
      <c r="G8" s="116"/>
      <c r="H8" s="116">
        <v>623</v>
      </c>
      <c r="I8" s="116" t="s">
        <v>222</v>
      </c>
      <c r="J8" s="116">
        <v>200</v>
      </c>
    </row>
    <row r="9" spans="2:10" s="6" customFormat="1" ht="78" customHeight="1" x14ac:dyDescent="0.35">
      <c r="B9" s="351" t="s">
        <v>114</v>
      </c>
      <c r="C9" s="352"/>
      <c r="D9" s="353"/>
      <c r="E9" s="32">
        <v>200</v>
      </c>
      <c r="F9" s="116" t="s">
        <v>200</v>
      </c>
      <c r="G9" s="116"/>
      <c r="H9" s="116">
        <v>623</v>
      </c>
      <c r="I9" s="116" t="s">
        <v>223</v>
      </c>
      <c r="J9" s="116">
        <v>200</v>
      </c>
    </row>
    <row r="10" spans="2:10" ht="21" customHeight="1" x14ac:dyDescent="0.35">
      <c r="B10" s="322" t="s">
        <v>11</v>
      </c>
      <c r="C10" s="322"/>
      <c r="D10" s="322"/>
      <c r="E10" s="43">
        <f>SUM(E7:E9)</f>
        <v>600</v>
      </c>
      <c r="I10" s="87" t="s">
        <v>191</v>
      </c>
      <c r="J10" s="94">
        <f>SUM(J7:J9)</f>
        <v>600</v>
      </c>
    </row>
    <row r="11" spans="2:10" s="5" customFormat="1" ht="14" x14ac:dyDescent="0.35">
      <c r="I11" s="5" t="s">
        <v>196</v>
      </c>
      <c r="J11" s="5">
        <f>+J10*5%</f>
        <v>30</v>
      </c>
    </row>
    <row r="12" spans="2:10" ht="24" customHeight="1" x14ac:dyDescent="0.35">
      <c r="E12" s="4"/>
    </row>
    <row r="13" spans="2:10" ht="47.25" customHeight="1" x14ac:dyDescent="0.35">
      <c r="E13" s="4"/>
    </row>
    <row r="14" spans="2:10" ht="47.25" customHeight="1" x14ac:dyDescent="0.35">
      <c r="E14" s="4"/>
    </row>
  </sheetData>
  <mergeCells count="15">
    <mergeCell ref="B8:D8"/>
    <mergeCell ref="B9:D9"/>
    <mergeCell ref="B10:D10"/>
    <mergeCell ref="B1:G1"/>
    <mergeCell ref="B2:G2"/>
    <mergeCell ref="B3:G3"/>
    <mergeCell ref="B4:G4"/>
    <mergeCell ref="B5:D6"/>
    <mergeCell ref="E5:E6"/>
    <mergeCell ref="F5:G5"/>
    <mergeCell ref="H4:J4"/>
    <mergeCell ref="H5:H6"/>
    <mergeCell ref="I5:I6"/>
    <mergeCell ref="J5:J6"/>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K36"/>
  <sheetViews>
    <sheetView showGridLines="0" topLeftCell="A19" zoomScaleNormal="100" zoomScaleSheetLayoutView="85" workbookViewId="0">
      <selection activeCell="I23" sqref="I23:I24"/>
    </sheetView>
  </sheetViews>
  <sheetFormatPr baseColWidth="10" defaultColWidth="11.453125" defaultRowHeight="14.5" x14ac:dyDescent="0.35"/>
  <cols>
    <col min="1" max="1" width="3.26953125" style="11" customWidth="1"/>
    <col min="2" max="2" width="54.7265625" style="11" customWidth="1"/>
    <col min="3" max="3" width="15.453125" style="11" customWidth="1"/>
    <col min="4" max="4" width="10.81640625" style="11" customWidth="1"/>
    <col min="5" max="7" width="11.453125" style="11"/>
    <col min="8" max="8" width="19.26953125" style="11" bestFit="1" customWidth="1"/>
    <col min="9" max="9" width="11.453125" style="11"/>
    <col min="10" max="10" width="19.26953125" style="11" bestFit="1" customWidth="1"/>
    <col min="11" max="16384" width="11.453125" style="11"/>
  </cols>
  <sheetData>
    <row r="1" spans="2:9" ht="18.5" x14ac:dyDescent="0.45">
      <c r="B1" s="214" t="s">
        <v>130</v>
      </c>
      <c r="C1" s="214"/>
      <c r="D1" s="214"/>
      <c r="E1" s="214"/>
      <c r="F1" s="214"/>
    </row>
    <row r="2" spans="2:9" ht="18.5" x14ac:dyDescent="0.45">
      <c r="B2" s="214" t="s">
        <v>69</v>
      </c>
      <c r="C2" s="214"/>
      <c r="D2" s="214"/>
      <c r="E2" s="214"/>
      <c r="F2" s="214"/>
    </row>
    <row r="3" spans="2:9" ht="18.5" x14ac:dyDescent="0.45">
      <c r="B3" s="214" t="s">
        <v>9</v>
      </c>
      <c r="C3" s="214"/>
      <c r="D3" s="214"/>
      <c r="E3" s="214"/>
      <c r="F3" s="214"/>
    </row>
    <row r="4" spans="2:9" ht="18.5" x14ac:dyDescent="0.45">
      <c r="B4" s="214" t="s">
        <v>37</v>
      </c>
      <c r="C4" s="214"/>
      <c r="D4" s="214"/>
      <c r="E4" s="214"/>
      <c r="F4" s="214"/>
      <c r="G4" s="204" t="s">
        <v>190</v>
      </c>
      <c r="H4" s="205"/>
      <c r="I4" s="205"/>
    </row>
    <row r="5" spans="2:9" x14ac:dyDescent="0.35">
      <c r="B5" s="258" t="s">
        <v>0</v>
      </c>
      <c r="C5" s="259"/>
      <c r="D5" s="262" t="s">
        <v>44</v>
      </c>
      <c r="E5" s="206" t="s">
        <v>34</v>
      </c>
      <c r="F5" s="206"/>
      <c r="G5" s="203" t="s">
        <v>187</v>
      </c>
      <c r="H5" s="203" t="s">
        <v>188</v>
      </c>
      <c r="I5" s="203" t="s">
        <v>189</v>
      </c>
    </row>
    <row r="6" spans="2:9" x14ac:dyDescent="0.35">
      <c r="B6" s="260"/>
      <c r="C6" s="261"/>
      <c r="D6" s="263"/>
      <c r="E6" s="41" t="s">
        <v>35</v>
      </c>
      <c r="F6" s="41" t="s">
        <v>36</v>
      </c>
      <c r="G6" s="203"/>
      <c r="H6" s="203"/>
      <c r="I6" s="203"/>
    </row>
    <row r="7" spans="2:9" ht="30.75" customHeight="1" x14ac:dyDescent="0.35">
      <c r="B7" s="364" t="s">
        <v>127</v>
      </c>
      <c r="C7" s="364"/>
      <c r="D7" s="51"/>
      <c r="E7" s="25"/>
      <c r="F7" s="25"/>
      <c r="G7" s="21"/>
      <c r="H7" s="21"/>
      <c r="I7" s="21"/>
    </row>
    <row r="8" spans="2:9" x14ac:dyDescent="0.35">
      <c r="B8" s="365" t="s">
        <v>115</v>
      </c>
      <c r="C8" s="366"/>
      <c r="D8" s="51"/>
      <c r="E8" s="25"/>
      <c r="F8" s="25"/>
      <c r="G8" s="21"/>
      <c r="H8" s="21"/>
      <c r="I8" s="21"/>
    </row>
    <row r="9" spans="2:9" ht="19.5" customHeight="1" x14ac:dyDescent="0.35">
      <c r="B9" s="52" t="s">
        <v>7</v>
      </c>
      <c r="C9" s="53">
        <v>0</v>
      </c>
      <c r="D9" s="367">
        <v>300</v>
      </c>
      <c r="E9" s="357"/>
      <c r="F9" s="360" t="s">
        <v>200</v>
      </c>
      <c r="G9" s="99">
        <v>624</v>
      </c>
      <c r="H9" s="21"/>
      <c r="I9" s="99">
        <v>0</v>
      </c>
    </row>
    <row r="10" spans="2:9" ht="19.5" customHeight="1" x14ac:dyDescent="0.35">
      <c r="B10" s="54">
        <v>50000000</v>
      </c>
      <c r="C10" s="55">
        <v>30</v>
      </c>
      <c r="D10" s="368"/>
      <c r="E10" s="358"/>
      <c r="F10" s="361"/>
      <c r="G10" s="99"/>
      <c r="H10" s="21"/>
      <c r="I10" s="99"/>
    </row>
    <row r="11" spans="2:9" ht="19.5" customHeight="1" x14ac:dyDescent="0.35">
      <c r="B11" s="54">
        <v>100000000</v>
      </c>
      <c r="C11" s="55">
        <v>80</v>
      </c>
      <c r="D11" s="368"/>
      <c r="E11" s="358"/>
      <c r="F11" s="361"/>
      <c r="G11" s="99"/>
      <c r="H11" s="21"/>
      <c r="I11" s="99"/>
    </row>
    <row r="12" spans="2:9" ht="19.5" customHeight="1" x14ac:dyDescent="0.35">
      <c r="B12" s="54">
        <v>300000000</v>
      </c>
      <c r="C12" s="55">
        <v>150</v>
      </c>
      <c r="D12" s="368"/>
      <c r="E12" s="358"/>
      <c r="F12" s="361"/>
      <c r="G12" s="99"/>
      <c r="H12" s="21"/>
      <c r="I12" s="99"/>
    </row>
    <row r="13" spans="2:9" ht="19.5" customHeight="1" x14ac:dyDescent="0.35">
      <c r="B13" s="54">
        <v>500000000</v>
      </c>
      <c r="C13" s="55">
        <v>250</v>
      </c>
      <c r="D13" s="369"/>
      <c r="E13" s="359"/>
      <c r="F13" s="362"/>
      <c r="G13" s="99"/>
      <c r="H13" s="21"/>
      <c r="I13" s="99"/>
    </row>
    <row r="14" spans="2:9" ht="57" customHeight="1" x14ac:dyDescent="0.35">
      <c r="B14" s="363" t="s">
        <v>128</v>
      </c>
      <c r="C14" s="363"/>
      <c r="D14" s="56">
        <v>50</v>
      </c>
      <c r="E14" s="25"/>
      <c r="F14" s="115" t="s">
        <v>200</v>
      </c>
      <c r="G14" s="99">
        <v>624</v>
      </c>
      <c r="H14" s="21"/>
      <c r="I14" s="99">
        <v>0</v>
      </c>
    </row>
    <row r="15" spans="2:9" ht="71.25" customHeight="1" x14ac:dyDescent="0.35">
      <c r="B15" s="370" t="s">
        <v>129</v>
      </c>
      <c r="C15" s="371"/>
      <c r="D15" s="56">
        <v>50</v>
      </c>
      <c r="E15" s="25"/>
      <c r="F15" s="115" t="s">
        <v>200</v>
      </c>
      <c r="G15" s="99">
        <v>624</v>
      </c>
      <c r="H15" s="21"/>
      <c r="I15" s="99">
        <v>0</v>
      </c>
    </row>
    <row r="16" spans="2:9" ht="23.25" customHeight="1" x14ac:dyDescent="0.35">
      <c r="B16" s="206" t="s">
        <v>11</v>
      </c>
      <c r="C16" s="206"/>
      <c r="D16" s="48">
        <f>SUM(D9:D15)</f>
        <v>400</v>
      </c>
      <c r="E16" s="13"/>
      <c r="F16" s="13"/>
      <c r="H16" s="74" t="s">
        <v>191</v>
      </c>
      <c r="I16" s="93">
        <f>SUM(I9:I15)</f>
        <v>0</v>
      </c>
    </row>
    <row r="17" spans="2:11" ht="19.5" customHeight="1" x14ac:dyDescent="0.35">
      <c r="B17" s="13"/>
      <c r="C17" s="13"/>
      <c r="D17" s="13"/>
      <c r="E17" s="13"/>
      <c r="F17" s="13"/>
      <c r="H17" s="27" t="s">
        <v>197</v>
      </c>
      <c r="I17" s="11">
        <f>+I16*10%</f>
        <v>0</v>
      </c>
    </row>
    <row r="18" spans="2:11" ht="18.75" customHeight="1" x14ac:dyDescent="0.35">
      <c r="B18" s="13"/>
      <c r="C18" s="13"/>
      <c r="D18" s="13"/>
      <c r="E18" s="13"/>
      <c r="F18" s="13"/>
    </row>
    <row r="19" spans="2:11" ht="38.25" customHeight="1" x14ac:dyDescent="0.35">
      <c r="B19" s="206" t="s">
        <v>70</v>
      </c>
      <c r="C19" s="206"/>
      <c r="D19" s="206"/>
      <c r="E19" s="206"/>
      <c r="F19" s="206"/>
    </row>
    <row r="20" spans="2:11" x14ac:dyDescent="0.35">
      <c r="B20" s="57" t="s">
        <v>169</v>
      </c>
      <c r="C20" s="58"/>
      <c r="D20" s="58"/>
      <c r="E20" s="372" t="s">
        <v>171</v>
      </c>
      <c r="F20" s="373"/>
    </row>
    <row r="21" spans="2:11" x14ac:dyDescent="0.35">
      <c r="B21" s="57" t="s">
        <v>71</v>
      </c>
      <c r="C21" s="58"/>
      <c r="D21" s="58"/>
      <c r="E21" s="372" t="s">
        <v>25</v>
      </c>
      <c r="F21" s="373"/>
    </row>
    <row r="22" spans="2:11" x14ac:dyDescent="0.35">
      <c r="B22" s="59"/>
      <c r="C22" s="59"/>
      <c r="D22" s="59"/>
      <c r="E22" s="59"/>
      <c r="F22" s="59"/>
    </row>
    <row r="23" spans="2:11" ht="16.5" customHeight="1" x14ac:dyDescent="0.35">
      <c r="B23" s="376" t="s">
        <v>170</v>
      </c>
      <c r="C23" s="376"/>
      <c r="D23" s="376"/>
      <c r="E23" s="376"/>
      <c r="F23" s="377"/>
      <c r="G23" s="356" t="s">
        <v>34</v>
      </c>
      <c r="H23" s="356"/>
      <c r="I23" s="203" t="s">
        <v>187</v>
      </c>
      <c r="J23" s="203" t="s">
        <v>188</v>
      </c>
      <c r="K23" s="203" t="s">
        <v>189</v>
      </c>
    </row>
    <row r="24" spans="2:11" ht="16.5" customHeight="1" x14ac:dyDescent="0.35">
      <c r="B24" s="60" t="s">
        <v>15</v>
      </c>
      <c r="C24" s="378" t="s">
        <v>14</v>
      </c>
      <c r="D24" s="375" t="s">
        <v>72</v>
      </c>
      <c r="E24" s="375"/>
      <c r="F24" s="375"/>
      <c r="G24" s="70" t="s">
        <v>35</v>
      </c>
      <c r="H24" s="70" t="s">
        <v>36</v>
      </c>
      <c r="I24" s="203"/>
      <c r="J24" s="203"/>
      <c r="K24" s="203"/>
    </row>
    <row r="25" spans="2:11" x14ac:dyDescent="0.35">
      <c r="B25" s="61" t="s">
        <v>5</v>
      </c>
      <c r="C25" s="374">
        <v>200</v>
      </c>
      <c r="D25" s="375"/>
      <c r="E25" s="375"/>
      <c r="F25" s="375"/>
      <c r="G25" s="21"/>
      <c r="H25" s="21"/>
      <c r="I25" s="21"/>
      <c r="J25" s="21"/>
      <c r="K25" s="21"/>
    </row>
    <row r="26" spans="2:11" x14ac:dyDescent="0.35">
      <c r="B26" s="61" t="s">
        <v>73</v>
      </c>
      <c r="C26" s="374">
        <v>100</v>
      </c>
      <c r="D26" s="375"/>
      <c r="E26" s="375"/>
      <c r="F26" s="375"/>
      <c r="G26" s="21"/>
      <c r="H26" s="21"/>
      <c r="I26" s="21"/>
      <c r="J26" s="21"/>
      <c r="K26" s="21"/>
    </row>
    <row r="27" spans="2:11" x14ac:dyDescent="0.35">
      <c r="B27" s="61" t="s">
        <v>74</v>
      </c>
      <c r="C27" s="374">
        <v>50</v>
      </c>
      <c r="D27" s="375"/>
      <c r="E27" s="375"/>
      <c r="F27" s="375"/>
      <c r="G27" s="21"/>
      <c r="H27" s="21"/>
      <c r="I27" s="21"/>
      <c r="J27" s="21"/>
      <c r="K27" s="21"/>
    </row>
    <row r="28" spans="2:11" x14ac:dyDescent="0.35">
      <c r="B28" s="61" t="s">
        <v>172</v>
      </c>
      <c r="C28" s="374">
        <v>20</v>
      </c>
      <c r="D28" s="375"/>
      <c r="E28" s="375"/>
      <c r="F28" s="375"/>
      <c r="G28" s="21"/>
      <c r="H28" s="98" t="s">
        <v>200</v>
      </c>
      <c r="I28" s="99">
        <v>624</v>
      </c>
      <c r="J28" s="98" t="s">
        <v>224</v>
      </c>
      <c r="K28" s="99">
        <v>0</v>
      </c>
    </row>
    <row r="29" spans="2:11" ht="17.25" customHeight="1" x14ac:dyDescent="0.35">
      <c r="J29" s="74" t="s">
        <v>191</v>
      </c>
      <c r="K29" s="11">
        <f>SUM(K25:K28)</f>
        <v>0</v>
      </c>
    </row>
    <row r="30" spans="2:11" ht="15" customHeight="1" x14ac:dyDescent="0.35">
      <c r="J30" s="27" t="s">
        <v>197</v>
      </c>
      <c r="K30" s="11">
        <f>+K29*10%</f>
        <v>0</v>
      </c>
    </row>
    <row r="31" spans="2:11" ht="15" customHeight="1" x14ac:dyDescent="0.35"/>
    <row r="36" ht="17.25" customHeight="1" x14ac:dyDescent="0.35"/>
  </sheetData>
  <mergeCells count="32">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 ref="J23:J24"/>
    <mergeCell ref="K23:K24"/>
    <mergeCell ref="G4:I4"/>
    <mergeCell ref="G5:G6"/>
    <mergeCell ref="H5:H6"/>
    <mergeCell ref="I5:I6"/>
    <mergeCell ref="G23:H23"/>
    <mergeCell ref="I23:I24"/>
  </mergeCells>
  <printOptions horizontalCentered="1" verticalCentered="1"/>
  <pageMargins left="0.51181102362204722" right="0" top="0" bottom="0.35433070866141736" header="0.31496062992125984" footer="0.31496062992125984"/>
  <pageSetup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H38"/>
  <sheetViews>
    <sheetView showGridLines="0" topLeftCell="A11" zoomScaleNormal="100" zoomScaleSheetLayoutView="85" workbookViewId="0">
      <selection activeCell="G22" sqref="G22"/>
    </sheetView>
  </sheetViews>
  <sheetFormatPr baseColWidth="10" defaultColWidth="11.453125" defaultRowHeight="14" x14ac:dyDescent="0.3"/>
  <cols>
    <col min="1" max="1" width="11.453125" style="13"/>
    <col min="2" max="2" width="66.54296875" style="13" customWidth="1"/>
    <col min="3" max="3" width="17" style="13" customWidth="1"/>
    <col min="4" max="6" width="11.453125" style="13"/>
    <col min="7" max="7" width="19.26953125" style="13" bestFit="1" customWidth="1"/>
    <col min="8" max="16384" width="11.453125" style="13"/>
  </cols>
  <sheetData>
    <row r="1" spans="1:8" ht="18.5" x14ac:dyDescent="0.45">
      <c r="A1" s="214" t="s">
        <v>130</v>
      </c>
      <c r="B1" s="214"/>
      <c r="C1" s="214"/>
      <c r="D1" s="214"/>
      <c r="E1" s="214"/>
      <c r="F1" s="214"/>
    </row>
    <row r="2" spans="1:8" ht="18.5" x14ac:dyDescent="0.45">
      <c r="A2" s="214" t="s">
        <v>9</v>
      </c>
      <c r="B2" s="214"/>
      <c r="C2" s="214"/>
      <c r="D2" s="214"/>
      <c r="E2" s="214"/>
      <c r="F2" s="214"/>
    </row>
    <row r="3" spans="1:8" s="11" customFormat="1" ht="18.5" x14ac:dyDescent="0.45">
      <c r="A3" s="214" t="s">
        <v>252</v>
      </c>
      <c r="B3" s="214"/>
      <c r="C3" s="214"/>
      <c r="D3" s="214"/>
      <c r="E3" s="214"/>
      <c r="F3" s="214"/>
    </row>
    <row r="4" spans="1:8" ht="18.5" x14ac:dyDescent="0.45">
      <c r="A4" s="214" t="s">
        <v>251</v>
      </c>
      <c r="B4" s="214"/>
      <c r="C4" s="214"/>
      <c r="D4" s="214"/>
      <c r="E4" s="214"/>
      <c r="F4" s="214"/>
    </row>
    <row r="5" spans="1:8" ht="15" customHeight="1" x14ac:dyDescent="0.3">
      <c r="B5" s="379"/>
      <c r="C5" s="379"/>
      <c r="D5" s="379"/>
      <c r="E5" s="379"/>
      <c r="F5" s="382" t="s">
        <v>190</v>
      </c>
      <c r="G5" s="383"/>
      <c r="H5" s="383"/>
    </row>
    <row r="6" spans="1:8" ht="15" customHeight="1" x14ac:dyDescent="0.3">
      <c r="B6" s="262" t="s">
        <v>10</v>
      </c>
      <c r="C6" s="262" t="s">
        <v>160</v>
      </c>
      <c r="D6" s="206" t="s">
        <v>34</v>
      </c>
      <c r="E6" s="206"/>
      <c r="F6" s="203" t="s">
        <v>187</v>
      </c>
      <c r="G6" s="203" t="s">
        <v>188</v>
      </c>
      <c r="H6" s="203" t="s">
        <v>189</v>
      </c>
    </row>
    <row r="7" spans="1:8" ht="80.25" customHeight="1" x14ac:dyDescent="0.3">
      <c r="B7" s="263"/>
      <c r="C7" s="263"/>
      <c r="D7" s="41" t="s">
        <v>35</v>
      </c>
      <c r="E7" s="41" t="s">
        <v>36</v>
      </c>
      <c r="F7" s="203"/>
      <c r="G7" s="203"/>
      <c r="H7" s="203"/>
    </row>
    <row r="8" spans="1:8" ht="74.25" customHeight="1" x14ac:dyDescent="0.35">
      <c r="B8" s="119" t="s">
        <v>103</v>
      </c>
      <c r="C8" s="35">
        <v>150</v>
      </c>
      <c r="D8" s="21"/>
      <c r="E8" s="98" t="s">
        <v>200</v>
      </c>
      <c r="F8" s="115">
        <v>660</v>
      </c>
      <c r="G8" s="115"/>
      <c r="H8" s="115">
        <v>0</v>
      </c>
    </row>
    <row r="9" spans="1:8" ht="67.5" customHeight="1" x14ac:dyDescent="0.3">
      <c r="B9" s="119" t="s">
        <v>250</v>
      </c>
      <c r="C9" s="35">
        <v>150</v>
      </c>
      <c r="D9" s="25"/>
      <c r="E9" s="115" t="s">
        <v>200</v>
      </c>
      <c r="F9" s="115">
        <v>660</v>
      </c>
      <c r="G9" s="115"/>
      <c r="H9" s="115">
        <v>0</v>
      </c>
    </row>
    <row r="10" spans="1:8" ht="72.75" customHeight="1" x14ac:dyDescent="0.3">
      <c r="B10" s="119" t="s">
        <v>249</v>
      </c>
      <c r="C10" s="35">
        <v>150</v>
      </c>
      <c r="D10" s="25"/>
      <c r="E10" s="115" t="s">
        <v>200</v>
      </c>
      <c r="F10" s="115">
        <v>660</v>
      </c>
      <c r="G10" s="115"/>
      <c r="H10" s="115">
        <v>0</v>
      </c>
    </row>
    <row r="11" spans="1:8" ht="56.25" customHeight="1" x14ac:dyDescent="0.3">
      <c r="B11" s="119" t="s">
        <v>248</v>
      </c>
      <c r="C11" s="35">
        <v>75</v>
      </c>
      <c r="D11" s="25"/>
      <c r="E11" s="115" t="s">
        <v>200</v>
      </c>
      <c r="F11" s="115">
        <v>660</v>
      </c>
      <c r="G11" s="115"/>
      <c r="H11" s="115">
        <v>0</v>
      </c>
    </row>
    <row r="12" spans="1:8" ht="45.75" customHeight="1" x14ac:dyDescent="0.3">
      <c r="B12" s="119" t="s">
        <v>247</v>
      </c>
      <c r="C12" s="35">
        <v>75</v>
      </c>
      <c r="D12" s="25"/>
      <c r="E12" s="115" t="s">
        <v>200</v>
      </c>
      <c r="F12" s="115">
        <v>660</v>
      </c>
      <c r="G12" s="115"/>
      <c r="H12" s="115">
        <v>0</v>
      </c>
    </row>
    <row r="13" spans="1:8" ht="21" customHeight="1" x14ac:dyDescent="0.3">
      <c r="B13" s="46" t="s">
        <v>11</v>
      </c>
      <c r="C13" s="47">
        <f>SUM(C8:C12)</f>
        <v>600</v>
      </c>
      <c r="G13" s="13" t="s">
        <v>191</v>
      </c>
      <c r="H13" s="47">
        <f>SUM(H8:H12)</f>
        <v>0</v>
      </c>
    </row>
    <row r="14" spans="1:8" ht="19.5" customHeight="1" x14ac:dyDescent="0.3">
      <c r="G14" s="13" t="s">
        <v>196</v>
      </c>
      <c r="H14" s="13">
        <f>+H13*5%</f>
        <v>0</v>
      </c>
    </row>
    <row r="15" spans="1:8" ht="50.25" customHeight="1" x14ac:dyDescent="0.3">
      <c r="B15" s="380" t="s">
        <v>32</v>
      </c>
      <c r="C15" s="381"/>
    </row>
    <row r="16" spans="1:8" x14ac:dyDescent="0.3">
      <c r="B16" s="309" t="s">
        <v>16</v>
      </c>
      <c r="C16" s="309"/>
    </row>
    <row r="38" spans="2:2" x14ac:dyDescent="0.3">
      <c r="B38" s="3"/>
    </row>
  </sheetData>
  <mergeCells count="14">
    <mergeCell ref="A1:F1"/>
    <mergeCell ref="A2:F2"/>
    <mergeCell ref="A3:F3"/>
    <mergeCell ref="A4:F4"/>
    <mergeCell ref="B15:C15"/>
    <mergeCell ref="F5:H5"/>
    <mergeCell ref="F6:F7"/>
    <mergeCell ref="G6:G7"/>
    <mergeCell ref="H6:H7"/>
    <mergeCell ref="B16:C16"/>
    <mergeCell ref="B5:E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I57"/>
  <sheetViews>
    <sheetView showGridLines="0" topLeftCell="A39" zoomScaleNormal="100" zoomScaleSheetLayoutView="85" workbookViewId="0">
      <selection activeCell="I16" sqref="I16"/>
    </sheetView>
  </sheetViews>
  <sheetFormatPr baseColWidth="10" defaultColWidth="11.453125" defaultRowHeight="20.149999999999999" customHeight="1" x14ac:dyDescent="0.35"/>
  <cols>
    <col min="1" max="1" width="25.54296875" style="11" customWidth="1"/>
    <col min="2" max="2" width="34.81640625" style="11" customWidth="1"/>
    <col min="3" max="3" width="40.1796875" style="11" customWidth="1"/>
    <col min="4" max="4" width="15.7265625" style="11" customWidth="1"/>
    <col min="5" max="7" width="11.453125" style="11"/>
    <col min="8" max="8" width="19.26953125" style="11" bestFit="1" customWidth="1"/>
    <col min="9" max="16384" width="11.453125" style="11"/>
  </cols>
  <sheetData>
    <row r="1" spans="1:9" ht="15" customHeight="1" x14ac:dyDescent="0.45">
      <c r="A1" s="214" t="s">
        <v>130</v>
      </c>
      <c r="B1" s="214"/>
      <c r="C1" s="214"/>
      <c r="D1" s="214"/>
      <c r="E1" s="214"/>
      <c r="F1" s="214"/>
    </row>
    <row r="2" spans="1:9" ht="20.149999999999999" customHeight="1" x14ac:dyDescent="0.45">
      <c r="A2" s="214" t="s">
        <v>9</v>
      </c>
      <c r="B2" s="214"/>
      <c r="C2" s="214"/>
      <c r="D2" s="214"/>
      <c r="E2" s="214"/>
      <c r="F2" s="214"/>
    </row>
    <row r="3" spans="1:9" ht="15" customHeight="1" x14ac:dyDescent="0.45">
      <c r="A3" s="214" t="s">
        <v>253</v>
      </c>
      <c r="B3" s="214"/>
      <c r="C3" s="214"/>
      <c r="D3" s="214"/>
      <c r="E3" s="214"/>
      <c r="F3" s="214"/>
    </row>
    <row r="4" spans="1:9" ht="15" customHeight="1" x14ac:dyDescent="0.45">
      <c r="A4" s="214" t="s">
        <v>251</v>
      </c>
      <c r="B4" s="214"/>
      <c r="C4" s="214"/>
      <c r="D4" s="214"/>
      <c r="E4" s="214"/>
      <c r="F4" s="214"/>
    </row>
    <row r="5" spans="1:9" ht="14.5" x14ac:dyDescent="0.35">
      <c r="G5" s="382" t="s">
        <v>190</v>
      </c>
      <c r="H5" s="383"/>
      <c r="I5" s="383"/>
    </row>
    <row r="6" spans="1:9" ht="15.75" customHeight="1" x14ac:dyDescent="0.35">
      <c r="A6" s="206" t="s">
        <v>0</v>
      </c>
      <c r="B6" s="206"/>
      <c r="C6" s="206"/>
      <c r="D6" s="224" t="s">
        <v>44</v>
      </c>
      <c r="E6" s="206" t="s">
        <v>34</v>
      </c>
      <c r="F6" s="206"/>
      <c r="G6" s="203" t="s">
        <v>187</v>
      </c>
      <c r="H6" s="203" t="s">
        <v>188</v>
      </c>
      <c r="I6" s="203" t="s">
        <v>189</v>
      </c>
    </row>
    <row r="7" spans="1:9" ht="14.5" x14ac:dyDescent="0.35">
      <c r="A7" s="206"/>
      <c r="B7" s="206"/>
      <c r="C7" s="206"/>
      <c r="D7" s="225"/>
      <c r="E7" s="41" t="s">
        <v>35</v>
      </c>
      <c r="F7" s="41" t="s">
        <v>36</v>
      </c>
      <c r="G7" s="203"/>
      <c r="H7" s="203"/>
      <c r="I7" s="203"/>
    </row>
    <row r="8" spans="1:9" ht="70.5" customHeight="1" x14ac:dyDescent="0.35">
      <c r="A8" s="207" t="s">
        <v>254</v>
      </c>
      <c r="B8" s="208"/>
      <c r="C8" s="208"/>
      <c r="D8" s="30">
        <v>80</v>
      </c>
      <c r="E8" s="98" t="s">
        <v>200</v>
      </c>
      <c r="F8" s="21"/>
      <c r="G8" s="99">
        <v>655</v>
      </c>
      <c r="H8" s="100" t="s">
        <v>255</v>
      </c>
      <c r="I8" s="99">
        <v>80</v>
      </c>
    </row>
    <row r="9" spans="1:9" ht="129" customHeight="1" x14ac:dyDescent="0.35">
      <c r="A9" s="384" t="s">
        <v>256</v>
      </c>
      <c r="B9" s="385"/>
      <c r="C9" s="386"/>
      <c r="D9" s="30">
        <v>80</v>
      </c>
      <c r="E9" s="98" t="s">
        <v>200</v>
      </c>
      <c r="F9" s="21"/>
      <c r="G9" s="99">
        <v>655</v>
      </c>
      <c r="H9" s="100" t="s">
        <v>255</v>
      </c>
      <c r="I9" s="99">
        <v>80</v>
      </c>
    </row>
    <row r="10" spans="1:9" ht="108" customHeight="1" x14ac:dyDescent="0.35">
      <c r="A10" s="207" t="s">
        <v>257</v>
      </c>
      <c r="B10" s="208"/>
      <c r="C10" s="208"/>
      <c r="D10" s="30">
        <v>80</v>
      </c>
      <c r="E10" s="98" t="s">
        <v>200</v>
      </c>
      <c r="F10" s="21"/>
      <c r="G10" s="99">
        <v>655</v>
      </c>
      <c r="H10" s="100" t="s">
        <v>258</v>
      </c>
      <c r="I10" s="99">
        <v>80</v>
      </c>
    </row>
    <row r="11" spans="1:9" ht="77.25" customHeight="1" x14ac:dyDescent="0.35">
      <c r="A11" s="209" t="s">
        <v>259</v>
      </c>
      <c r="B11" s="210"/>
      <c r="C11" s="210"/>
      <c r="D11" s="30">
        <v>80</v>
      </c>
      <c r="E11" s="98" t="s">
        <v>200</v>
      </c>
      <c r="F11" s="21"/>
      <c r="G11" s="99">
        <v>655</v>
      </c>
      <c r="H11" s="100" t="s">
        <v>260</v>
      </c>
      <c r="I11" s="99">
        <v>80</v>
      </c>
    </row>
    <row r="12" spans="1:9" ht="60" customHeight="1" x14ac:dyDescent="0.35">
      <c r="A12" s="227" t="s">
        <v>261</v>
      </c>
      <c r="B12" s="212"/>
      <c r="C12" s="213"/>
      <c r="D12" s="30">
        <v>80</v>
      </c>
      <c r="E12" s="98" t="s">
        <v>200</v>
      </c>
      <c r="F12" s="21"/>
      <c r="G12" s="99">
        <v>655</v>
      </c>
      <c r="H12" s="100" t="s">
        <v>262</v>
      </c>
      <c r="I12" s="99">
        <v>80</v>
      </c>
    </row>
    <row r="13" spans="1:9" ht="20.149999999999999" customHeight="1" x14ac:dyDescent="0.35">
      <c r="A13" s="226" t="s">
        <v>1</v>
      </c>
      <c r="B13" s="226"/>
      <c r="C13" s="226"/>
      <c r="D13" s="47">
        <f>SUM(D8:D12)</f>
        <v>400</v>
      </c>
      <c r="E13" s="27"/>
      <c r="H13" s="27" t="s">
        <v>198</v>
      </c>
      <c r="I13" s="47">
        <f>SUM(I8:I12)</f>
        <v>400</v>
      </c>
    </row>
    <row r="14" spans="1:9" ht="19.5" customHeight="1" x14ac:dyDescent="0.35">
      <c r="A14" s="15"/>
      <c r="B14" s="15"/>
      <c r="C14" s="15"/>
      <c r="D14" s="16"/>
      <c r="H14" s="27"/>
    </row>
    <row r="15" spans="1:9" ht="20.149999999999999" customHeight="1" x14ac:dyDescent="0.35">
      <c r="A15" s="19"/>
      <c r="B15" s="20"/>
      <c r="C15" s="20"/>
      <c r="D15" s="20"/>
    </row>
    <row r="16" spans="1:9" ht="20.149999999999999" customHeight="1" x14ac:dyDescent="0.35">
      <c r="A16" s="387" t="s">
        <v>48</v>
      </c>
      <c r="B16" s="388"/>
      <c r="C16" s="388"/>
      <c r="D16" s="389"/>
      <c r="H16" s="141" t="s">
        <v>263</v>
      </c>
      <c r="I16" s="79">
        <f>+(I13+' MANEJO U.SALUD'!I19+'RCE-U.SALUD'!I22)/3</f>
        <v>188.33333333333334</v>
      </c>
    </row>
    <row r="17" spans="1:9" ht="39.75" customHeight="1" x14ac:dyDescent="0.35">
      <c r="A17" s="390" t="s">
        <v>2</v>
      </c>
      <c r="B17" s="391"/>
      <c r="C17" s="391"/>
      <c r="D17" s="392"/>
      <c r="H17" s="27" t="s">
        <v>196</v>
      </c>
      <c r="I17" s="142">
        <f>+I16*5%</f>
        <v>9.4166666666666679</v>
      </c>
    </row>
    <row r="18" spans="1:9" ht="38.25" customHeight="1" x14ac:dyDescent="0.35">
      <c r="A18" s="228" t="s">
        <v>3</v>
      </c>
      <c r="B18" s="228"/>
      <c r="C18" s="228"/>
      <c r="D18" s="228"/>
    </row>
    <row r="19" spans="1:9" ht="27.75" customHeight="1" x14ac:dyDescent="0.35">
      <c r="A19" s="228" t="s">
        <v>4</v>
      </c>
      <c r="B19" s="228"/>
      <c r="C19" s="228"/>
      <c r="D19" s="228"/>
    </row>
    <row r="20" spans="1:9" ht="27" customHeight="1" x14ac:dyDescent="0.35">
      <c r="A20" s="229" t="s">
        <v>133</v>
      </c>
      <c r="B20" s="230"/>
      <c r="C20" s="230"/>
      <c r="D20" s="231"/>
    </row>
    <row r="21" spans="1:9" ht="29.25" customHeight="1" x14ac:dyDescent="0.35">
      <c r="A21" s="228" t="s">
        <v>21</v>
      </c>
      <c r="B21" s="228"/>
      <c r="C21" s="228"/>
      <c r="D21" s="228"/>
    </row>
    <row r="22" spans="1:9" ht="42" customHeight="1" x14ac:dyDescent="0.35">
      <c r="A22" s="228" t="s">
        <v>134</v>
      </c>
      <c r="B22" s="228"/>
      <c r="C22" s="228"/>
      <c r="D22" s="228"/>
    </row>
    <row r="23" spans="1:9" ht="19.5" customHeight="1" x14ac:dyDescent="0.35"/>
    <row r="24" spans="1:9" ht="19.5" customHeight="1" x14ac:dyDescent="0.35"/>
    <row r="25" spans="1:9" ht="19.5" customHeight="1" x14ac:dyDescent="0.35">
      <c r="A25" s="232" t="s">
        <v>27</v>
      </c>
      <c r="B25" s="233"/>
      <c r="C25" s="233"/>
      <c r="D25" s="234"/>
    </row>
    <row r="26" spans="1:9" ht="47.25" customHeight="1" x14ac:dyDescent="0.35">
      <c r="A26" s="235" t="s">
        <v>51</v>
      </c>
      <c r="B26" s="236"/>
      <c r="C26" s="236"/>
      <c r="D26" s="236"/>
    </row>
    <row r="27" spans="1:9" ht="20.149999999999999" customHeight="1" x14ac:dyDescent="0.35">
      <c r="A27" s="244" t="s">
        <v>52</v>
      </c>
      <c r="B27" s="244"/>
      <c r="C27" s="244"/>
      <c r="D27" s="244"/>
      <c r="E27" s="206" t="s">
        <v>34</v>
      </c>
      <c r="F27" s="206"/>
      <c r="G27" s="203" t="s">
        <v>187</v>
      </c>
      <c r="H27" s="203" t="s">
        <v>188</v>
      </c>
      <c r="I27" s="203" t="s">
        <v>189</v>
      </c>
    </row>
    <row r="28" spans="1:9" ht="34.5" customHeight="1" x14ac:dyDescent="0.35">
      <c r="A28" s="241" t="s">
        <v>15</v>
      </c>
      <c r="B28" s="241"/>
      <c r="C28" s="241" t="s">
        <v>14</v>
      </c>
      <c r="D28" s="241"/>
      <c r="E28" s="41" t="s">
        <v>35</v>
      </c>
      <c r="F28" s="41" t="s">
        <v>36</v>
      </c>
      <c r="G28" s="203"/>
      <c r="H28" s="203"/>
      <c r="I28" s="203"/>
    </row>
    <row r="29" spans="1:9" ht="20.149999999999999" customHeight="1" x14ac:dyDescent="0.35">
      <c r="A29" s="242" t="s">
        <v>5</v>
      </c>
      <c r="B29" s="242"/>
      <c r="C29" s="243" t="s">
        <v>53</v>
      </c>
      <c r="D29" s="243"/>
      <c r="E29" s="21"/>
      <c r="F29" s="21"/>
      <c r="G29" s="21"/>
      <c r="H29" s="21"/>
      <c r="I29" s="21"/>
    </row>
    <row r="30" spans="1:9" ht="20.149999999999999" customHeight="1" x14ac:dyDescent="0.35">
      <c r="A30" s="242" t="s">
        <v>135</v>
      </c>
      <c r="B30" s="242"/>
      <c r="C30" s="243" t="s">
        <v>131</v>
      </c>
      <c r="D30" s="243"/>
      <c r="E30" s="99" t="s">
        <v>200</v>
      </c>
      <c r="F30" s="99"/>
      <c r="G30" s="99">
        <v>656</v>
      </c>
      <c r="H30" s="99" t="s">
        <v>264</v>
      </c>
      <c r="I30" s="99">
        <v>30</v>
      </c>
    </row>
    <row r="31" spans="1:9" ht="20.149999999999999" customHeight="1" x14ac:dyDescent="0.35">
      <c r="A31" s="242" t="s">
        <v>136</v>
      </c>
      <c r="B31" s="242"/>
      <c r="C31" s="243" t="s">
        <v>132</v>
      </c>
      <c r="D31" s="243"/>
      <c r="E31" s="21"/>
      <c r="F31" s="21"/>
      <c r="G31" s="21"/>
      <c r="H31" s="21"/>
      <c r="I31" s="21"/>
    </row>
    <row r="32" spans="1:9" ht="12" customHeight="1" x14ac:dyDescent="0.35">
      <c r="A32" s="9"/>
      <c r="B32" s="9"/>
      <c r="C32" s="10"/>
      <c r="D32" s="10"/>
      <c r="E32" s="12"/>
      <c r="F32" s="12"/>
    </row>
    <row r="33" spans="1:9" ht="20.149999999999999" customHeight="1" x14ac:dyDescent="0.35">
      <c r="A33" s="235" t="s">
        <v>54</v>
      </c>
      <c r="B33" s="236"/>
      <c r="C33" s="236"/>
      <c r="D33" s="236"/>
    </row>
    <row r="34" spans="1:9" ht="20.149999999999999" customHeight="1" x14ac:dyDescent="0.35">
      <c r="A34" s="244" t="s">
        <v>55</v>
      </c>
      <c r="B34" s="244"/>
      <c r="C34" s="244"/>
      <c r="D34" s="244"/>
      <c r="E34" s="206" t="s">
        <v>34</v>
      </c>
      <c r="F34" s="206"/>
      <c r="G34" s="203" t="s">
        <v>187</v>
      </c>
      <c r="H34" s="203" t="s">
        <v>188</v>
      </c>
      <c r="I34" s="203" t="s">
        <v>189</v>
      </c>
    </row>
    <row r="35" spans="1:9" ht="20.149999999999999" customHeight="1" x14ac:dyDescent="0.35">
      <c r="A35" s="241" t="s">
        <v>15</v>
      </c>
      <c r="B35" s="241"/>
      <c r="C35" s="241" t="s">
        <v>13</v>
      </c>
      <c r="D35" s="241"/>
      <c r="E35" s="41" t="s">
        <v>35</v>
      </c>
      <c r="F35" s="41" t="s">
        <v>36</v>
      </c>
      <c r="G35" s="203"/>
      <c r="H35" s="203"/>
      <c r="I35" s="203"/>
    </row>
    <row r="36" spans="1:9" ht="20.149999999999999" customHeight="1" x14ac:dyDescent="0.35">
      <c r="A36" s="242" t="s">
        <v>5</v>
      </c>
      <c r="B36" s="242"/>
      <c r="C36" s="243" t="s">
        <v>53</v>
      </c>
      <c r="D36" s="243"/>
      <c r="E36" s="21"/>
      <c r="F36" s="21"/>
      <c r="G36" s="21"/>
      <c r="H36" s="21"/>
      <c r="I36" s="21"/>
    </row>
    <row r="37" spans="1:9" ht="20.149999999999999" customHeight="1" x14ac:dyDescent="0.35">
      <c r="A37" s="242" t="s">
        <v>137</v>
      </c>
      <c r="B37" s="242"/>
      <c r="C37" s="243" t="s">
        <v>131</v>
      </c>
      <c r="D37" s="243"/>
      <c r="E37" s="99" t="s">
        <v>200</v>
      </c>
      <c r="F37" s="99"/>
      <c r="G37" s="99">
        <v>656</v>
      </c>
      <c r="H37" s="99">
        <v>0.05</v>
      </c>
      <c r="I37" s="99">
        <v>30</v>
      </c>
    </row>
    <row r="38" spans="1:9" ht="20.149999999999999" customHeight="1" x14ac:dyDescent="0.35">
      <c r="A38" s="242" t="s">
        <v>138</v>
      </c>
      <c r="B38" s="242"/>
      <c r="C38" s="243" t="s">
        <v>132</v>
      </c>
      <c r="D38" s="243"/>
      <c r="E38" s="21"/>
      <c r="F38" s="21"/>
      <c r="G38" s="21"/>
      <c r="H38" s="21"/>
      <c r="I38" s="21"/>
    </row>
    <row r="39" spans="1:9" ht="13.5" customHeight="1" x14ac:dyDescent="0.35">
      <c r="A39" s="9"/>
      <c r="B39" s="9"/>
      <c r="C39" s="10"/>
      <c r="D39" s="10"/>
    </row>
    <row r="40" spans="1:9" ht="20.149999999999999" customHeight="1" x14ac:dyDescent="0.35">
      <c r="A40" s="245" t="s">
        <v>56</v>
      </c>
      <c r="B40" s="245"/>
      <c r="C40" s="245"/>
      <c r="D40" s="245"/>
    </row>
    <row r="41" spans="1:9" ht="19.5" customHeight="1" x14ac:dyDescent="0.35">
      <c r="A41" s="244" t="s">
        <v>78</v>
      </c>
      <c r="B41" s="244"/>
      <c r="C41" s="244"/>
      <c r="D41" s="244"/>
      <c r="E41" s="246" t="s">
        <v>34</v>
      </c>
      <c r="F41" s="240"/>
      <c r="G41" s="203" t="s">
        <v>187</v>
      </c>
      <c r="H41" s="203" t="s">
        <v>188</v>
      </c>
      <c r="I41" s="203" t="s">
        <v>189</v>
      </c>
    </row>
    <row r="42" spans="1:9" ht="12.75" customHeight="1" x14ac:dyDescent="0.35">
      <c r="A42" s="247" t="s">
        <v>15</v>
      </c>
      <c r="B42" s="247"/>
      <c r="C42" s="247" t="s">
        <v>13</v>
      </c>
      <c r="D42" s="247"/>
      <c r="E42" s="41" t="s">
        <v>35</v>
      </c>
      <c r="F42" s="41" t="s">
        <v>36</v>
      </c>
      <c r="G42" s="203"/>
      <c r="H42" s="203"/>
      <c r="I42" s="203"/>
    </row>
    <row r="43" spans="1:9" ht="20.149999999999999" customHeight="1" x14ac:dyDescent="0.35">
      <c r="A43" s="242" t="s">
        <v>5</v>
      </c>
      <c r="B43" s="242"/>
      <c r="C43" s="243" t="s">
        <v>53</v>
      </c>
      <c r="D43" s="243"/>
      <c r="E43" s="21"/>
      <c r="F43" s="21"/>
      <c r="G43" s="21"/>
      <c r="H43" s="21"/>
      <c r="I43" s="21"/>
    </row>
    <row r="44" spans="1:9" ht="20.149999999999999" customHeight="1" x14ac:dyDescent="0.35">
      <c r="A44" s="242" t="s">
        <v>140</v>
      </c>
      <c r="B44" s="242"/>
      <c r="C44" s="243" t="s">
        <v>131</v>
      </c>
      <c r="D44" s="243"/>
      <c r="E44" s="21"/>
      <c r="F44" s="21"/>
      <c r="G44" s="21"/>
      <c r="H44" s="21"/>
      <c r="I44" s="21"/>
    </row>
    <row r="45" spans="1:9" ht="20.149999999999999" customHeight="1" x14ac:dyDescent="0.35">
      <c r="A45" s="242" t="s">
        <v>139</v>
      </c>
      <c r="B45" s="242"/>
      <c r="C45" s="243" t="s">
        <v>132</v>
      </c>
      <c r="D45" s="243"/>
      <c r="E45" s="99" t="s">
        <v>200</v>
      </c>
      <c r="F45" s="99"/>
      <c r="G45" s="99">
        <v>656</v>
      </c>
      <c r="H45" s="99" t="s">
        <v>265</v>
      </c>
      <c r="I45" s="99">
        <v>10</v>
      </c>
    </row>
    <row r="46" spans="1:9" ht="14.25" customHeight="1" x14ac:dyDescent="0.35">
      <c r="A46" s="9"/>
      <c r="B46" s="9"/>
      <c r="C46" s="10"/>
      <c r="D46" s="10"/>
      <c r="E46" s="12"/>
      <c r="F46" s="12"/>
    </row>
    <row r="47" spans="1:9" ht="20.149999999999999" customHeight="1" x14ac:dyDescent="0.35">
      <c r="A47" s="248" t="s">
        <v>141</v>
      </c>
      <c r="B47" s="249"/>
      <c r="C47" s="249"/>
      <c r="D47" s="250"/>
    </row>
    <row r="48" spans="1:9" ht="20.149999999999999" customHeight="1" x14ac:dyDescent="0.35">
      <c r="A48" s="221" t="s">
        <v>77</v>
      </c>
      <c r="B48" s="222"/>
      <c r="C48" s="222"/>
      <c r="D48" s="223"/>
      <c r="E48" s="239" t="s">
        <v>34</v>
      </c>
      <c r="F48" s="240"/>
      <c r="G48" s="203" t="s">
        <v>187</v>
      </c>
      <c r="H48" s="203" t="s">
        <v>188</v>
      </c>
      <c r="I48" s="203" t="s">
        <v>189</v>
      </c>
    </row>
    <row r="49" spans="1:9" ht="20.149999999999999" customHeight="1" x14ac:dyDescent="0.35">
      <c r="A49" s="251" t="s">
        <v>15</v>
      </c>
      <c r="B49" s="252"/>
      <c r="C49" s="251" t="s">
        <v>13</v>
      </c>
      <c r="D49" s="252"/>
      <c r="E49" s="41" t="s">
        <v>35</v>
      </c>
      <c r="F49" s="41" t="s">
        <v>36</v>
      </c>
      <c r="G49" s="203"/>
      <c r="H49" s="203"/>
      <c r="I49" s="203"/>
    </row>
    <row r="50" spans="1:9" ht="20.149999999999999" customHeight="1" x14ac:dyDescent="0.35">
      <c r="A50" s="242" t="s">
        <v>5</v>
      </c>
      <c r="B50" s="242"/>
      <c r="C50" s="243" t="s">
        <v>53</v>
      </c>
      <c r="D50" s="243"/>
      <c r="E50" s="99"/>
      <c r="F50" s="99"/>
      <c r="G50" s="99"/>
      <c r="H50" s="99"/>
      <c r="I50" s="99"/>
    </row>
    <row r="51" spans="1:9" ht="20.149999999999999" customHeight="1" x14ac:dyDescent="0.35">
      <c r="A51" s="242" t="s">
        <v>137</v>
      </c>
      <c r="B51" s="242"/>
      <c r="C51" s="243" t="s">
        <v>131</v>
      </c>
      <c r="D51" s="243"/>
      <c r="E51" s="98" t="s">
        <v>200</v>
      </c>
      <c r="F51" s="99"/>
      <c r="G51" s="99">
        <v>656</v>
      </c>
      <c r="H51" s="103">
        <v>0.05</v>
      </c>
      <c r="I51" s="99">
        <v>30</v>
      </c>
    </row>
    <row r="52" spans="1:9" ht="20.149999999999999" customHeight="1" x14ac:dyDescent="0.35">
      <c r="A52" s="242" t="s">
        <v>138</v>
      </c>
      <c r="B52" s="242"/>
      <c r="C52" s="243" t="s">
        <v>132</v>
      </c>
      <c r="D52" s="243"/>
      <c r="E52" s="21"/>
      <c r="F52" s="21"/>
      <c r="G52" s="21"/>
      <c r="H52" s="21"/>
      <c r="I52" s="21"/>
    </row>
    <row r="54" spans="1:9" ht="15.75" customHeight="1" x14ac:dyDescent="0.35">
      <c r="H54" s="74" t="s">
        <v>191</v>
      </c>
      <c r="I54" s="11">
        <f>SUM(I29:I52)</f>
        <v>100</v>
      </c>
    </row>
    <row r="55" spans="1:9" ht="17.25" customHeight="1" x14ac:dyDescent="0.35"/>
    <row r="56" spans="1:9" ht="20.149999999999999" customHeight="1" x14ac:dyDescent="0.35">
      <c r="H56" s="27" t="s">
        <v>263</v>
      </c>
      <c r="I56" s="11">
        <f>+(I54+' MANEJO U.SALUD'!I44+'RCE-U.SALUD'!I51)/3</f>
        <v>73.333333333333329</v>
      </c>
    </row>
    <row r="57" spans="1:9" ht="20.149999999999999" customHeight="1" x14ac:dyDescent="0.35">
      <c r="H57" s="27" t="s">
        <v>196</v>
      </c>
      <c r="I57" s="142">
        <f>(+I56)*5%</f>
        <v>3.6666666666666665</v>
      </c>
    </row>
  </sheetData>
  <mergeCells count="81">
    <mergeCell ref="G5:I5"/>
    <mergeCell ref="A13:C13"/>
    <mergeCell ref="A16:D16"/>
    <mergeCell ref="A17:D17"/>
    <mergeCell ref="A18:D18"/>
    <mergeCell ref="G6:G7"/>
    <mergeCell ref="I6:I7"/>
    <mergeCell ref="H6:H7"/>
    <mergeCell ref="A1:F1"/>
    <mergeCell ref="A2:F2"/>
    <mergeCell ref="A3:F3"/>
    <mergeCell ref="A4:F4"/>
    <mergeCell ref="A12:C12"/>
    <mergeCell ref="A6:C7"/>
    <mergeCell ref="D6:D7"/>
    <mergeCell ref="E6:F6"/>
    <mergeCell ref="A8:C8"/>
    <mergeCell ref="A9:C9"/>
    <mergeCell ref="A10:C10"/>
    <mergeCell ref="A11:C11"/>
    <mergeCell ref="A19:D19"/>
    <mergeCell ref="A29:B29"/>
    <mergeCell ref="C29:D29"/>
    <mergeCell ref="A21:D21"/>
    <mergeCell ref="A22:D22"/>
    <mergeCell ref="A25:D25"/>
    <mergeCell ref="A26:D26"/>
    <mergeCell ref="A27:D27"/>
    <mergeCell ref="A20:D20"/>
    <mergeCell ref="G27:G28"/>
    <mergeCell ref="H27:H28"/>
    <mergeCell ref="I27:I28"/>
    <mergeCell ref="A28:B28"/>
    <mergeCell ref="C28:D28"/>
    <mergeCell ref="E27:F27"/>
    <mergeCell ref="A30:B30"/>
    <mergeCell ref="C30:D30"/>
    <mergeCell ref="A31:B31"/>
    <mergeCell ref="C31:D31"/>
    <mergeCell ref="A33:D33"/>
    <mergeCell ref="E34:F34"/>
    <mergeCell ref="G34:G35"/>
    <mergeCell ref="H34:H35"/>
    <mergeCell ref="I34:I35"/>
    <mergeCell ref="A35:B35"/>
    <mergeCell ref="C35:D35"/>
    <mergeCell ref="A34:D34"/>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A50:B50"/>
    <mergeCell ref="C50:D50"/>
    <mergeCell ref="A51:B51"/>
    <mergeCell ref="C51:D51"/>
    <mergeCell ref="A52:B52"/>
    <mergeCell ref="C52:D52"/>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F41"/>
  <sheetViews>
    <sheetView tabSelected="1" zoomScale="60" zoomScaleNormal="60" zoomScaleSheetLayoutView="80" zoomScalePageLayoutView="70" workbookViewId="0">
      <selection activeCell="B1" sqref="B1:F1"/>
    </sheetView>
  </sheetViews>
  <sheetFormatPr baseColWidth="10" defaultColWidth="11.453125" defaultRowHeight="13" x14ac:dyDescent="0.3"/>
  <cols>
    <col min="1" max="1" width="10" style="135" customWidth="1"/>
    <col min="2" max="2" width="106.453125" style="136" customWidth="1"/>
    <col min="3" max="3" width="20.7265625" style="133" customWidth="1"/>
    <col min="4" max="4" width="51.7265625" style="133" customWidth="1"/>
    <col min="5" max="5" width="22.26953125" style="133" customWidth="1"/>
    <col min="6" max="6" width="44.90625" style="133" customWidth="1"/>
    <col min="7" max="16384" width="11.453125" style="133"/>
  </cols>
  <sheetData>
    <row r="1" spans="1:6" s="131" customFormat="1" ht="101.25" customHeight="1" x14ac:dyDescent="0.35">
      <c r="A1" s="130"/>
      <c r="B1" s="189" t="s">
        <v>303</v>
      </c>
      <c r="C1" s="189"/>
      <c r="D1" s="189"/>
      <c r="E1" s="189"/>
      <c r="F1" s="189"/>
    </row>
    <row r="2" spans="1:6" s="131" customFormat="1" ht="33" customHeight="1" x14ac:dyDescent="0.35">
      <c r="A2" s="130"/>
      <c r="B2" s="202" t="s">
        <v>231</v>
      </c>
      <c r="C2" s="202"/>
      <c r="D2" s="202"/>
      <c r="E2" s="202"/>
      <c r="F2" s="202"/>
    </row>
    <row r="3" spans="1:6" s="131" customFormat="1" ht="83.25" customHeight="1" x14ac:dyDescent="0.35">
      <c r="A3" s="132"/>
      <c r="B3" s="477" t="s">
        <v>339</v>
      </c>
      <c r="C3" s="477"/>
      <c r="D3" s="477"/>
      <c r="E3" s="477"/>
      <c r="F3" s="477"/>
    </row>
    <row r="4" spans="1:6" s="131" customFormat="1" ht="15.5" x14ac:dyDescent="0.35">
      <c r="A4" s="478"/>
      <c r="B4" s="478"/>
      <c r="C4" s="478"/>
      <c r="D4" s="478"/>
      <c r="E4" s="478"/>
      <c r="F4" s="478"/>
    </row>
    <row r="5" spans="1:6" ht="25.5" customHeight="1" x14ac:dyDescent="0.3">
      <c r="A5" s="469" t="s">
        <v>232</v>
      </c>
      <c r="B5" s="469" t="s">
        <v>233</v>
      </c>
      <c r="C5" s="470">
        <v>1</v>
      </c>
      <c r="D5" s="470"/>
      <c r="E5" s="470">
        <v>2</v>
      </c>
      <c r="F5" s="470"/>
    </row>
    <row r="6" spans="1:6" ht="52.5" customHeight="1" x14ac:dyDescent="0.3">
      <c r="A6" s="479"/>
      <c r="B6" s="471"/>
      <c r="C6" s="480" t="s">
        <v>304</v>
      </c>
      <c r="D6" s="481"/>
      <c r="E6" s="482" t="s">
        <v>320</v>
      </c>
      <c r="F6" s="483"/>
    </row>
    <row r="7" spans="1:6" ht="64.5" customHeight="1" x14ac:dyDescent="0.3">
      <c r="A7" s="471"/>
      <c r="B7" s="186" t="s">
        <v>234</v>
      </c>
      <c r="C7" s="472" t="s">
        <v>194</v>
      </c>
      <c r="D7" s="473" t="s">
        <v>235</v>
      </c>
      <c r="E7" s="472" t="s">
        <v>194</v>
      </c>
      <c r="F7" s="473" t="s">
        <v>235</v>
      </c>
    </row>
    <row r="8" spans="1:6" ht="45" customHeight="1" x14ac:dyDescent="0.3">
      <c r="A8" s="484"/>
      <c r="B8" s="485" t="s">
        <v>236</v>
      </c>
      <c r="C8" s="486"/>
      <c r="D8" s="486"/>
      <c r="E8" s="486"/>
      <c r="F8" s="486"/>
    </row>
    <row r="9" spans="1:6" ht="88.5" customHeight="1" x14ac:dyDescent="0.35">
      <c r="A9" s="186">
        <v>1</v>
      </c>
      <c r="B9" s="400" t="s">
        <v>330</v>
      </c>
      <c r="C9" s="401" t="s">
        <v>194</v>
      </c>
      <c r="D9" s="400"/>
      <c r="E9" s="401" t="s">
        <v>194</v>
      </c>
      <c r="F9" s="487"/>
    </row>
    <row r="10" spans="1:6" ht="93.75" customHeight="1" x14ac:dyDescent="0.3">
      <c r="A10" s="186">
        <v>2</v>
      </c>
      <c r="B10" s="400" t="s">
        <v>278</v>
      </c>
      <c r="C10" s="402" t="s">
        <v>194</v>
      </c>
      <c r="D10" s="403" t="s">
        <v>305</v>
      </c>
      <c r="E10" s="404" t="s">
        <v>194</v>
      </c>
      <c r="F10" s="403" t="s">
        <v>306</v>
      </c>
    </row>
    <row r="11" spans="1:6" ht="59.25" customHeight="1" x14ac:dyDescent="0.35">
      <c r="A11" s="186">
        <v>3</v>
      </c>
      <c r="B11" s="400" t="s">
        <v>237</v>
      </c>
      <c r="C11" s="405" t="s">
        <v>194</v>
      </c>
      <c r="D11" s="406"/>
      <c r="E11" s="404" t="s">
        <v>194</v>
      </c>
      <c r="F11" s="487"/>
    </row>
    <row r="12" spans="1:6" ht="93.75" customHeight="1" x14ac:dyDescent="0.35">
      <c r="A12" s="186">
        <v>4</v>
      </c>
      <c r="B12" s="400" t="s">
        <v>279</v>
      </c>
      <c r="C12" s="404" t="s">
        <v>194</v>
      </c>
      <c r="D12" s="406"/>
      <c r="E12" s="404" t="s">
        <v>194</v>
      </c>
      <c r="F12" s="487"/>
    </row>
    <row r="13" spans="1:6" ht="50.25" customHeight="1" x14ac:dyDescent="0.35">
      <c r="A13" s="186">
        <v>5</v>
      </c>
      <c r="B13" s="400" t="s">
        <v>238</v>
      </c>
      <c r="C13" s="401" t="s">
        <v>301</v>
      </c>
      <c r="D13" s="407"/>
      <c r="E13" s="404" t="s">
        <v>301</v>
      </c>
      <c r="F13" s="487"/>
    </row>
    <row r="14" spans="1:6" ht="50.25" customHeight="1" x14ac:dyDescent="0.35">
      <c r="A14" s="186">
        <v>6</v>
      </c>
      <c r="B14" s="400" t="s">
        <v>280</v>
      </c>
      <c r="C14" s="404" t="s">
        <v>194</v>
      </c>
      <c r="D14" s="400"/>
      <c r="E14" s="404" t="s">
        <v>194</v>
      </c>
      <c r="F14" s="487"/>
    </row>
    <row r="15" spans="1:6" ht="50.25" customHeight="1" x14ac:dyDescent="0.35">
      <c r="A15" s="186">
        <v>7</v>
      </c>
      <c r="B15" s="400" t="s">
        <v>239</v>
      </c>
      <c r="C15" s="401" t="s">
        <v>301</v>
      </c>
      <c r="D15" s="408"/>
      <c r="E15" s="404" t="s">
        <v>301</v>
      </c>
      <c r="F15" s="487"/>
    </row>
    <row r="16" spans="1:6" ht="77.25" customHeight="1" x14ac:dyDescent="0.35">
      <c r="A16" s="186">
        <v>8</v>
      </c>
      <c r="B16" s="400" t="s">
        <v>281</v>
      </c>
      <c r="C16" s="401" t="s">
        <v>194</v>
      </c>
      <c r="D16" s="409"/>
      <c r="E16" s="404" t="s">
        <v>194</v>
      </c>
      <c r="F16" s="487"/>
    </row>
    <row r="17" spans="1:6" ht="45" customHeight="1" x14ac:dyDescent="0.35">
      <c r="A17" s="186">
        <v>9</v>
      </c>
      <c r="B17" s="400" t="s">
        <v>243</v>
      </c>
      <c r="C17" s="401" t="s">
        <v>194</v>
      </c>
      <c r="D17" s="400"/>
      <c r="E17" s="404" t="s">
        <v>194</v>
      </c>
      <c r="F17" s="487"/>
    </row>
    <row r="18" spans="1:6" ht="50.25" customHeight="1" x14ac:dyDescent="0.35">
      <c r="A18" s="186">
        <v>10</v>
      </c>
      <c r="B18" s="400" t="s">
        <v>244</v>
      </c>
      <c r="C18" s="401" t="s">
        <v>194</v>
      </c>
      <c r="D18" s="400"/>
      <c r="E18" s="404" t="s">
        <v>194</v>
      </c>
      <c r="F18" s="487"/>
    </row>
    <row r="19" spans="1:6" ht="50.25" customHeight="1" x14ac:dyDescent="0.35">
      <c r="A19" s="186">
        <v>11</v>
      </c>
      <c r="B19" s="400" t="s">
        <v>329</v>
      </c>
      <c r="C19" s="401" t="s">
        <v>194</v>
      </c>
      <c r="D19" s="400"/>
      <c r="E19" s="404" t="s">
        <v>194</v>
      </c>
      <c r="F19" s="487"/>
    </row>
    <row r="20" spans="1:6" ht="50.25" customHeight="1" x14ac:dyDescent="0.35">
      <c r="A20" s="186">
        <v>12</v>
      </c>
      <c r="B20" s="400" t="s">
        <v>282</v>
      </c>
      <c r="C20" s="401" t="s">
        <v>194</v>
      </c>
      <c r="D20" s="400"/>
      <c r="E20" s="404" t="s">
        <v>194</v>
      </c>
      <c r="F20" s="487"/>
    </row>
    <row r="21" spans="1:6" ht="50.25" customHeight="1" x14ac:dyDescent="0.35">
      <c r="A21" s="186">
        <v>13</v>
      </c>
      <c r="B21" s="400" t="s">
        <v>240</v>
      </c>
      <c r="C21" s="401" t="s">
        <v>194</v>
      </c>
      <c r="D21" s="400"/>
      <c r="E21" s="404" t="s">
        <v>194</v>
      </c>
      <c r="F21" s="487"/>
    </row>
    <row r="22" spans="1:6" ht="50.25" customHeight="1" x14ac:dyDescent="0.35">
      <c r="A22" s="186">
        <v>14</v>
      </c>
      <c r="B22" s="400" t="s">
        <v>241</v>
      </c>
      <c r="C22" s="401" t="s">
        <v>194</v>
      </c>
      <c r="D22" s="400"/>
      <c r="E22" s="404" t="s">
        <v>194</v>
      </c>
      <c r="F22" s="487"/>
    </row>
    <row r="23" spans="1:6" ht="54.75" customHeight="1" x14ac:dyDescent="0.35">
      <c r="A23" s="186">
        <v>15</v>
      </c>
      <c r="B23" s="400" t="s">
        <v>242</v>
      </c>
      <c r="C23" s="401" t="s">
        <v>194</v>
      </c>
      <c r="D23" s="400"/>
      <c r="E23" s="404" t="s">
        <v>194</v>
      </c>
      <c r="F23" s="487"/>
    </row>
    <row r="24" spans="1:6" s="134" customFormat="1" ht="35.25" customHeight="1" x14ac:dyDescent="0.35">
      <c r="A24" s="474" t="s">
        <v>245</v>
      </c>
      <c r="B24" s="474"/>
      <c r="C24" s="475" t="s">
        <v>293</v>
      </c>
      <c r="D24" s="475"/>
      <c r="E24" s="476" t="s">
        <v>293</v>
      </c>
      <c r="F24" s="476"/>
    </row>
    <row r="28" spans="1:6" ht="14.25" customHeight="1" x14ac:dyDescent="0.3">
      <c r="B28" s="137"/>
    </row>
    <row r="29" spans="1:6" ht="14.25" customHeight="1" x14ac:dyDescent="0.35">
      <c r="B29" s="138"/>
    </row>
    <row r="30" spans="1:6" ht="14.25" customHeight="1" x14ac:dyDescent="0.35">
      <c r="B30" s="138"/>
    </row>
    <row r="31" spans="1:6" ht="14.25" customHeight="1" x14ac:dyDescent="0.35">
      <c r="B31" s="138"/>
    </row>
    <row r="37" spans="1:1" s="136" customFormat="1" x14ac:dyDescent="0.35">
      <c r="A37" s="135"/>
    </row>
    <row r="38" spans="1:1" s="136" customFormat="1" x14ac:dyDescent="0.35">
      <c r="A38" s="135"/>
    </row>
    <row r="39" spans="1:1" s="136" customFormat="1" x14ac:dyDescent="0.35">
      <c r="A39" s="135"/>
    </row>
    <row r="40" spans="1:1" s="136" customFormat="1" x14ac:dyDescent="0.35">
      <c r="A40" s="135"/>
    </row>
    <row r="41" spans="1:1" s="136" customFormat="1" x14ac:dyDescent="0.35">
      <c r="A41" s="135"/>
    </row>
  </sheetData>
  <mergeCells count="13">
    <mergeCell ref="E6:F6"/>
    <mergeCell ref="B8:F8"/>
    <mergeCell ref="E24:F24"/>
    <mergeCell ref="B3:F3"/>
    <mergeCell ref="B2:F2"/>
    <mergeCell ref="E5:F5"/>
    <mergeCell ref="A5:A7"/>
    <mergeCell ref="B5:B6"/>
    <mergeCell ref="B1:F1"/>
    <mergeCell ref="A24:B24"/>
    <mergeCell ref="C6:D6"/>
    <mergeCell ref="C24:D24"/>
    <mergeCell ref="C5:D5"/>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46"/>
  <sheetViews>
    <sheetView topLeftCell="A31" workbookViewId="0">
      <selection activeCell="H21" sqref="H21"/>
    </sheetView>
  </sheetViews>
  <sheetFormatPr baseColWidth="10" defaultColWidth="11.453125" defaultRowHeight="14.5" x14ac:dyDescent="0.35"/>
  <cols>
    <col min="1" max="1" width="11.453125" style="11"/>
    <col min="2" max="2" width="65.7265625" style="11" customWidth="1"/>
    <col min="3" max="3" width="15.453125" style="11" customWidth="1"/>
    <col min="4" max="4" width="10.81640625" style="11" customWidth="1"/>
    <col min="5" max="7" width="11.453125" style="11"/>
    <col min="8" max="8" width="26.453125" style="11" customWidth="1"/>
    <col min="9" max="16384" width="11.453125" style="11"/>
  </cols>
  <sheetData>
    <row r="1" spans="1:9" ht="18.5" x14ac:dyDescent="0.45">
      <c r="A1" s="214" t="s">
        <v>130</v>
      </c>
      <c r="B1" s="214"/>
      <c r="C1" s="214"/>
      <c r="D1" s="214"/>
      <c r="E1" s="214"/>
      <c r="F1" s="214"/>
    </row>
    <row r="2" spans="1:9" ht="18.5" x14ac:dyDescent="0.45">
      <c r="A2" s="214" t="s">
        <v>9</v>
      </c>
      <c r="B2" s="214"/>
      <c r="C2" s="214"/>
      <c r="D2" s="214"/>
      <c r="E2" s="214"/>
      <c r="F2" s="214"/>
    </row>
    <row r="3" spans="1:9" ht="18.5" x14ac:dyDescent="0.45">
      <c r="A3" s="214" t="s">
        <v>18</v>
      </c>
      <c r="B3" s="214"/>
      <c r="C3" s="214"/>
      <c r="D3" s="214"/>
      <c r="E3" s="214"/>
      <c r="F3" s="214"/>
    </row>
    <row r="4" spans="1:9" ht="18.5" x14ac:dyDescent="0.45">
      <c r="A4" s="214" t="s">
        <v>251</v>
      </c>
      <c r="B4" s="214"/>
      <c r="C4" s="214"/>
      <c r="D4" s="214"/>
      <c r="E4" s="214"/>
      <c r="F4" s="214"/>
    </row>
    <row r="5" spans="1:9" ht="18.5" x14ac:dyDescent="0.45">
      <c r="A5" s="120"/>
      <c r="B5" s="120"/>
      <c r="C5" s="120"/>
      <c r="D5" s="120"/>
      <c r="E5" s="120"/>
      <c r="F5" s="120"/>
    </row>
    <row r="6" spans="1:9" ht="18.5" x14ac:dyDescent="0.45">
      <c r="A6" s="120"/>
      <c r="B6" s="120"/>
      <c r="C6" s="120"/>
      <c r="D6" s="120"/>
      <c r="E6" s="120"/>
      <c r="F6" s="120"/>
      <c r="G6" s="382" t="s">
        <v>190</v>
      </c>
      <c r="H6" s="383"/>
      <c r="I6" s="383"/>
    </row>
    <row r="7" spans="1:9" x14ac:dyDescent="0.35">
      <c r="B7" s="258" t="s">
        <v>0</v>
      </c>
      <c r="C7" s="259"/>
      <c r="D7" s="262" t="s">
        <v>44</v>
      </c>
      <c r="E7" s="206" t="s">
        <v>34</v>
      </c>
      <c r="F7" s="206"/>
      <c r="G7" s="203" t="s">
        <v>187</v>
      </c>
      <c r="H7" s="203" t="s">
        <v>188</v>
      </c>
      <c r="I7" s="203" t="s">
        <v>189</v>
      </c>
    </row>
    <row r="8" spans="1:9" x14ac:dyDescent="0.35">
      <c r="B8" s="260"/>
      <c r="C8" s="261"/>
      <c r="D8" s="263"/>
      <c r="E8" s="41" t="s">
        <v>35</v>
      </c>
      <c r="F8" s="41" t="s">
        <v>36</v>
      </c>
      <c r="G8" s="203"/>
      <c r="H8" s="203"/>
      <c r="I8" s="203"/>
    </row>
    <row r="9" spans="1:9" x14ac:dyDescent="0.35">
      <c r="B9" s="273" t="s">
        <v>39</v>
      </c>
      <c r="C9" s="273"/>
      <c r="D9" s="146"/>
      <c r="E9" s="21"/>
      <c r="F9" s="21"/>
    </row>
    <row r="10" spans="1:9" ht="33" customHeight="1" x14ac:dyDescent="0.35">
      <c r="B10" s="274" t="s">
        <v>272</v>
      </c>
      <c r="C10" s="275"/>
      <c r="D10" s="147"/>
      <c r="E10" s="393"/>
      <c r="F10" s="394"/>
    </row>
    <row r="11" spans="1:9" ht="19.5" customHeight="1" x14ac:dyDescent="0.35">
      <c r="B11" s="8" t="s">
        <v>7</v>
      </c>
      <c r="C11" s="1">
        <v>0</v>
      </c>
      <c r="D11" s="264">
        <v>200</v>
      </c>
      <c r="E11" s="21"/>
      <c r="F11" s="98" t="s">
        <v>200</v>
      </c>
      <c r="G11" s="99">
        <v>657</v>
      </c>
      <c r="H11" s="99"/>
      <c r="I11" s="99">
        <v>0</v>
      </c>
    </row>
    <row r="12" spans="1:9" ht="19.5" customHeight="1" x14ac:dyDescent="0.35">
      <c r="B12" s="17">
        <v>50000000</v>
      </c>
      <c r="C12" s="2">
        <v>20</v>
      </c>
      <c r="D12" s="265"/>
      <c r="E12" s="21"/>
      <c r="F12" s="99"/>
      <c r="G12" s="99"/>
      <c r="H12" s="99"/>
      <c r="I12" s="99"/>
    </row>
    <row r="13" spans="1:9" ht="19.5" customHeight="1" x14ac:dyDescent="0.35">
      <c r="B13" s="17">
        <v>100000000</v>
      </c>
      <c r="C13" s="2">
        <v>40</v>
      </c>
      <c r="D13" s="265"/>
      <c r="E13" s="21"/>
      <c r="F13" s="99"/>
      <c r="G13" s="99"/>
      <c r="H13" s="99"/>
      <c r="I13" s="99"/>
    </row>
    <row r="14" spans="1:9" ht="19.5" customHeight="1" x14ac:dyDescent="0.35">
      <c r="B14" s="17">
        <v>200000000</v>
      </c>
      <c r="C14" s="2">
        <v>80</v>
      </c>
      <c r="D14" s="265"/>
      <c r="E14" s="21"/>
      <c r="F14" s="99"/>
      <c r="G14" s="99"/>
      <c r="H14" s="99"/>
      <c r="I14" s="99"/>
    </row>
    <row r="15" spans="1:9" ht="19.5" customHeight="1" x14ac:dyDescent="0.35">
      <c r="B15" s="17">
        <v>300000000</v>
      </c>
      <c r="C15" s="2">
        <v>200</v>
      </c>
      <c r="D15" s="266"/>
      <c r="E15" s="21"/>
      <c r="F15" s="99"/>
      <c r="G15" s="99"/>
      <c r="H15" s="99"/>
      <c r="I15" s="99"/>
    </row>
    <row r="16" spans="1:9" ht="93" customHeight="1" x14ac:dyDescent="0.35">
      <c r="B16" s="267" t="s">
        <v>273</v>
      </c>
      <c r="C16" s="267"/>
      <c r="D16" s="123">
        <v>80</v>
      </c>
      <c r="E16" s="98" t="s">
        <v>200</v>
      </c>
      <c r="F16" s="99"/>
      <c r="G16" s="99">
        <v>657</v>
      </c>
      <c r="H16" s="100" t="s">
        <v>274</v>
      </c>
      <c r="I16" s="99">
        <v>80</v>
      </c>
    </row>
    <row r="17" spans="2:9" ht="138.75" customHeight="1" x14ac:dyDescent="0.35">
      <c r="B17" s="267" t="s">
        <v>275</v>
      </c>
      <c r="C17" s="267"/>
      <c r="D17" s="28">
        <v>70</v>
      </c>
      <c r="E17" s="98" t="s">
        <v>200</v>
      </c>
      <c r="F17" s="99"/>
      <c r="G17" s="99">
        <v>657</v>
      </c>
      <c r="H17" s="100" t="s">
        <v>276</v>
      </c>
      <c r="I17" s="99">
        <v>35</v>
      </c>
    </row>
    <row r="18" spans="2:9" ht="83.25" customHeight="1" x14ac:dyDescent="0.35">
      <c r="B18" s="276" t="s">
        <v>85</v>
      </c>
      <c r="C18" s="276"/>
      <c r="D18" s="18">
        <v>50</v>
      </c>
      <c r="E18" s="98" t="s">
        <v>200</v>
      </c>
      <c r="F18" s="99"/>
      <c r="G18" s="99">
        <v>657</v>
      </c>
      <c r="H18" s="100" t="s">
        <v>209</v>
      </c>
      <c r="I18" s="99">
        <v>50</v>
      </c>
    </row>
    <row r="19" spans="2:9" ht="23.25" customHeight="1" x14ac:dyDescent="0.35">
      <c r="B19" s="241" t="s">
        <v>11</v>
      </c>
      <c r="C19" s="241"/>
      <c r="D19" s="42">
        <f>SUM(D10:D18)</f>
        <v>400</v>
      </c>
      <c r="H19" s="74" t="s">
        <v>191</v>
      </c>
      <c r="I19" s="148">
        <f>SUM(I11:I18)</f>
        <v>165</v>
      </c>
    </row>
    <row r="20" spans="2:9" ht="19.5" customHeight="1" x14ac:dyDescent="0.35">
      <c r="H20" s="27"/>
    </row>
    <row r="21" spans="2:9" ht="29.25" customHeight="1" x14ac:dyDescent="0.35">
      <c r="B21" s="272" t="s">
        <v>17</v>
      </c>
      <c r="C21" s="272"/>
      <c r="D21" s="126" t="s">
        <v>25</v>
      </c>
      <c r="H21" s="149"/>
    </row>
    <row r="22" spans="2:9" x14ac:dyDescent="0.35">
      <c r="B22" s="257" t="s">
        <v>28</v>
      </c>
      <c r="C22" s="257"/>
      <c r="D22" s="257"/>
    </row>
    <row r="23" spans="2:9" ht="45.75" customHeight="1" x14ac:dyDescent="0.35">
      <c r="B23" s="267" t="s">
        <v>3</v>
      </c>
      <c r="C23" s="267"/>
      <c r="D23" s="267"/>
    </row>
    <row r="24" spans="2:9" ht="19.5" customHeight="1" x14ac:dyDescent="0.35">
      <c r="B24" s="245" t="s">
        <v>142</v>
      </c>
      <c r="C24" s="245"/>
      <c r="D24" s="245"/>
    </row>
    <row r="25" spans="2:9" ht="19.5" customHeight="1" x14ac:dyDescent="0.35">
      <c r="B25" s="245" t="s">
        <v>8</v>
      </c>
      <c r="C25" s="245"/>
      <c r="D25" s="245"/>
    </row>
    <row r="26" spans="2:9" ht="34.5" customHeight="1" x14ac:dyDescent="0.35">
      <c r="B26" s="268" t="s">
        <v>143</v>
      </c>
      <c r="C26" s="269"/>
      <c r="D26" s="270"/>
    </row>
    <row r="27" spans="2:9" ht="19.5" customHeight="1" x14ac:dyDescent="0.35">
      <c r="B27" s="49"/>
      <c r="C27" s="50"/>
      <c r="D27" s="50"/>
    </row>
    <row r="28" spans="2:9" ht="19.5" customHeight="1" x14ac:dyDescent="0.35">
      <c r="B28" s="257" t="s">
        <v>27</v>
      </c>
      <c r="C28" s="257"/>
      <c r="D28" s="257"/>
      <c r="E28" s="257"/>
      <c r="F28" s="257"/>
    </row>
    <row r="29" spans="2:9" x14ac:dyDescent="0.35">
      <c r="B29" s="244" t="s">
        <v>144</v>
      </c>
      <c r="C29" s="244"/>
      <c r="D29" s="244"/>
      <c r="E29" s="67"/>
      <c r="F29" s="67"/>
    </row>
    <row r="30" spans="2:9" ht="19.5" customHeight="1" x14ac:dyDescent="0.35">
      <c r="B30" s="244" t="s">
        <v>43</v>
      </c>
      <c r="C30" s="244"/>
      <c r="D30" s="244"/>
      <c r="E30" s="206" t="s">
        <v>34</v>
      </c>
      <c r="F30" s="206"/>
      <c r="G30" s="203" t="s">
        <v>187</v>
      </c>
      <c r="H30" s="203" t="s">
        <v>188</v>
      </c>
      <c r="I30" s="203" t="s">
        <v>189</v>
      </c>
    </row>
    <row r="31" spans="2:9" ht="40.5" customHeight="1" x14ac:dyDescent="0.35">
      <c r="B31" s="122" t="s">
        <v>12</v>
      </c>
      <c r="C31" s="256" t="s">
        <v>13</v>
      </c>
      <c r="D31" s="256"/>
      <c r="E31" s="41" t="s">
        <v>35</v>
      </c>
      <c r="F31" s="41" t="s">
        <v>36</v>
      </c>
      <c r="G31" s="203"/>
      <c r="H31" s="203"/>
      <c r="I31" s="203"/>
    </row>
    <row r="32" spans="2:9" ht="19.5" customHeight="1" x14ac:dyDescent="0.35">
      <c r="B32" s="121" t="s">
        <v>5</v>
      </c>
      <c r="C32" s="243" t="s">
        <v>29</v>
      </c>
      <c r="D32" s="243"/>
      <c r="E32" s="21"/>
      <c r="F32" s="21"/>
      <c r="G32" s="21"/>
      <c r="H32" s="21"/>
      <c r="I32" s="21"/>
    </row>
    <row r="33" spans="2:9" x14ac:dyDescent="0.35">
      <c r="B33" s="124" t="s">
        <v>40</v>
      </c>
      <c r="C33" s="243" t="s">
        <v>45</v>
      </c>
      <c r="D33" s="243"/>
      <c r="E33" s="98" t="s">
        <v>200</v>
      </c>
      <c r="F33" s="99"/>
      <c r="G33" s="99">
        <v>657</v>
      </c>
      <c r="H33" s="103">
        <v>0.05</v>
      </c>
      <c r="I33" s="99">
        <v>60</v>
      </c>
    </row>
    <row r="34" spans="2:9" ht="19.5" customHeight="1" x14ac:dyDescent="0.35">
      <c r="B34" s="124" t="s">
        <v>41</v>
      </c>
      <c r="C34" s="243" t="s">
        <v>46</v>
      </c>
      <c r="D34" s="243"/>
      <c r="E34" s="21"/>
      <c r="F34" s="21"/>
      <c r="G34" s="21"/>
      <c r="H34" s="21"/>
      <c r="I34" s="21"/>
    </row>
    <row r="35" spans="2:9" x14ac:dyDescent="0.35">
      <c r="B35" s="124" t="s">
        <v>145</v>
      </c>
      <c r="C35" s="243" t="s">
        <v>47</v>
      </c>
      <c r="D35" s="243"/>
      <c r="E35" s="21"/>
      <c r="F35" s="21"/>
      <c r="G35" s="21"/>
      <c r="H35" s="21"/>
      <c r="I35" s="21"/>
    </row>
    <row r="36" spans="2:9" ht="19.5" customHeight="1" x14ac:dyDescent="0.35">
      <c r="B36" s="124" t="s">
        <v>146</v>
      </c>
      <c r="C36" s="243" t="s">
        <v>24</v>
      </c>
      <c r="D36" s="243"/>
      <c r="E36" s="22"/>
      <c r="F36" s="21"/>
      <c r="G36" s="21"/>
      <c r="H36" s="21"/>
      <c r="I36" s="21"/>
    </row>
    <row r="37" spans="2:9" s="12" customFormat="1" ht="19.5" customHeight="1" x14ac:dyDescent="0.35">
      <c r="B37" s="9"/>
      <c r="C37" s="9"/>
      <c r="D37" s="10"/>
      <c r="G37" s="11"/>
    </row>
    <row r="38" spans="2:9" ht="27" customHeight="1" x14ac:dyDescent="0.35">
      <c r="B38" s="244" t="s">
        <v>42</v>
      </c>
      <c r="C38" s="244"/>
      <c r="D38" s="244"/>
      <c r="E38" s="239" t="s">
        <v>34</v>
      </c>
      <c r="F38" s="240"/>
      <c r="G38" s="203" t="s">
        <v>187</v>
      </c>
      <c r="H38" s="203" t="s">
        <v>188</v>
      </c>
      <c r="I38" s="203" t="s">
        <v>189</v>
      </c>
    </row>
    <row r="39" spans="2:9" x14ac:dyDescent="0.35">
      <c r="B39" s="125" t="s">
        <v>12</v>
      </c>
      <c r="C39" s="271" t="s">
        <v>14</v>
      </c>
      <c r="D39" s="271"/>
      <c r="E39" s="41" t="s">
        <v>35</v>
      </c>
      <c r="F39" s="41" t="s">
        <v>36</v>
      </c>
      <c r="G39" s="203"/>
      <c r="H39" s="203"/>
      <c r="I39" s="203"/>
    </row>
    <row r="40" spans="2:9" ht="19.5" customHeight="1" x14ac:dyDescent="0.35">
      <c r="B40" s="124" t="s">
        <v>5</v>
      </c>
      <c r="C40" s="243" t="s">
        <v>29</v>
      </c>
      <c r="D40" s="243"/>
      <c r="E40" s="21"/>
      <c r="F40" s="21"/>
      <c r="G40" s="21"/>
      <c r="H40" s="21"/>
      <c r="I40" s="21"/>
    </row>
    <row r="41" spans="2:9" ht="19.5" customHeight="1" x14ac:dyDescent="0.35">
      <c r="B41" s="124" t="s">
        <v>50</v>
      </c>
      <c r="C41" s="243" t="s">
        <v>45</v>
      </c>
      <c r="D41" s="243"/>
      <c r="E41" s="98" t="s">
        <v>200</v>
      </c>
      <c r="F41" s="99"/>
      <c r="G41" s="99">
        <v>657</v>
      </c>
      <c r="H41" s="98" t="s">
        <v>277</v>
      </c>
      <c r="I41" s="99">
        <v>60</v>
      </c>
    </row>
    <row r="42" spans="2:9" ht="19.5" customHeight="1" x14ac:dyDescent="0.35">
      <c r="B42" s="124" t="s">
        <v>147</v>
      </c>
      <c r="C42" s="243" t="s">
        <v>46</v>
      </c>
      <c r="D42" s="243"/>
      <c r="E42" s="21"/>
      <c r="F42" s="21"/>
      <c r="G42" s="21"/>
      <c r="H42" s="21"/>
      <c r="I42" s="21"/>
    </row>
    <row r="43" spans="2:9" ht="19.5" customHeight="1" x14ac:dyDescent="0.35"/>
    <row r="44" spans="2:9" ht="19.5" customHeight="1" x14ac:dyDescent="0.35">
      <c r="H44" s="27" t="s">
        <v>191</v>
      </c>
      <c r="I44" s="11">
        <f>SUM(I32:I42)</f>
        <v>120</v>
      </c>
    </row>
    <row r="45" spans="2:9" ht="18.75" customHeight="1" x14ac:dyDescent="0.35">
      <c r="H45" s="27"/>
    </row>
    <row r="46" spans="2:9" ht="38.25" customHeight="1" x14ac:dyDescent="0.35"/>
  </sheetData>
  <mergeCells count="47">
    <mergeCell ref="G6:I6"/>
    <mergeCell ref="B17:C17"/>
    <mergeCell ref="B18:C18"/>
    <mergeCell ref="B19:C19"/>
    <mergeCell ref="B21:C21"/>
    <mergeCell ref="G7:G8"/>
    <mergeCell ref="I7:I8"/>
    <mergeCell ref="H7:H8"/>
    <mergeCell ref="A1:F1"/>
    <mergeCell ref="A2:F2"/>
    <mergeCell ref="A3:F3"/>
    <mergeCell ref="A4:F4"/>
    <mergeCell ref="B16:C16"/>
    <mergeCell ref="B7:C8"/>
    <mergeCell ref="D7:D8"/>
    <mergeCell ref="E7:F7"/>
    <mergeCell ref="B9:C9"/>
    <mergeCell ref="B10:C10"/>
    <mergeCell ref="E10:F10"/>
    <mergeCell ref="D11:D15"/>
    <mergeCell ref="B22:D22"/>
    <mergeCell ref="C33:D33"/>
    <mergeCell ref="B24:D24"/>
    <mergeCell ref="B25:D25"/>
    <mergeCell ref="B26:D26"/>
    <mergeCell ref="B28:F28"/>
    <mergeCell ref="B29:D29"/>
    <mergeCell ref="B30:D30"/>
    <mergeCell ref="E30:F30"/>
    <mergeCell ref="B23:D23"/>
    <mergeCell ref="G30:G31"/>
    <mergeCell ref="H30:H31"/>
    <mergeCell ref="I30:I31"/>
    <mergeCell ref="C31:D31"/>
    <mergeCell ref="C32:D32"/>
    <mergeCell ref="C42:D42"/>
    <mergeCell ref="C34:D34"/>
    <mergeCell ref="C35:D35"/>
    <mergeCell ref="C36:D36"/>
    <mergeCell ref="B38:D38"/>
    <mergeCell ref="H38:H39"/>
    <mergeCell ref="I38:I39"/>
    <mergeCell ref="C39:D39"/>
    <mergeCell ref="C40:D40"/>
    <mergeCell ref="C41:D41"/>
    <mergeCell ref="E38:F38"/>
    <mergeCell ref="G38:G3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I51"/>
  <sheetViews>
    <sheetView showGridLines="0" topLeftCell="A35" zoomScaleNormal="100" zoomScaleSheetLayoutView="70" workbookViewId="0">
      <selection sqref="A1:F1"/>
    </sheetView>
  </sheetViews>
  <sheetFormatPr baseColWidth="10" defaultRowHeight="14.5" x14ac:dyDescent="0.35"/>
  <cols>
    <col min="2" max="2" width="73.81640625" customWidth="1"/>
    <col min="3" max="3" width="16.7265625" customWidth="1"/>
    <col min="4" max="4" width="14.1796875" customWidth="1"/>
    <col min="8" max="8" width="19.26953125" bestFit="1" customWidth="1"/>
  </cols>
  <sheetData>
    <row r="1" spans="1:9" ht="18.75" customHeight="1" x14ac:dyDescent="0.45">
      <c r="A1" s="214" t="s">
        <v>130</v>
      </c>
      <c r="B1" s="214"/>
      <c r="C1" s="214"/>
      <c r="D1" s="214"/>
      <c r="E1" s="214"/>
      <c r="F1" s="214"/>
    </row>
    <row r="2" spans="1:9" ht="19.5" customHeight="1" x14ac:dyDescent="0.45">
      <c r="A2" s="214" t="s">
        <v>9</v>
      </c>
      <c r="B2" s="214"/>
      <c r="C2" s="214"/>
      <c r="D2" s="214"/>
      <c r="E2" s="214"/>
      <c r="F2" s="214"/>
    </row>
    <row r="3" spans="1:9" s="11" customFormat="1" ht="18.75" customHeight="1" x14ac:dyDescent="0.45">
      <c r="A3" s="214" t="s">
        <v>20</v>
      </c>
      <c r="B3" s="214"/>
      <c r="C3" s="214"/>
      <c r="D3" s="214"/>
      <c r="E3" s="214"/>
      <c r="F3" s="214"/>
    </row>
    <row r="4" spans="1:9" ht="18.5" x14ac:dyDescent="0.45">
      <c r="A4" s="214" t="s">
        <v>251</v>
      </c>
      <c r="B4" s="214"/>
      <c r="C4" s="214"/>
      <c r="D4" s="214"/>
      <c r="E4" s="214"/>
      <c r="F4" s="214"/>
    </row>
    <row r="5" spans="1:9" ht="15" customHeight="1" x14ac:dyDescent="0.45">
      <c r="A5" s="120"/>
      <c r="B5" s="120"/>
      <c r="C5" s="120"/>
      <c r="D5" s="120"/>
      <c r="E5" s="120"/>
      <c r="F5" s="120"/>
    </row>
    <row r="6" spans="1:9" ht="15" customHeight="1" x14ac:dyDescent="0.45">
      <c r="A6" s="120"/>
      <c r="B6" s="120"/>
      <c r="C6" s="120"/>
      <c r="D6" s="120"/>
      <c r="E6" s="120"/>
      <c r="F6" s="120"/>
      <c r="G6" s="382" t="s">
        <v>190</v>
      </c>
      <c r="H6" s="383"/>
      <c r="I6" s="383"/>
    </row>
    <row r="7" spans="1:9" ht="32.25" customHeight="1" x14ac:dyDescent="0.35">
      <c r="B7" s="284" t="s">
        <v>10</v>
      </c>
      <c r="C7" s="285"/>
      <c r="D7" s="288">
        <v>400</v>
      </c>
      <c r="E7" s="239" t="s">
        <v>34</v>
      </c>
      <c r="F7" s="240"/>
      <c r="G7" s="203" t="s">
        <v>187</v>
      </c>
      <c r="H7" s="203" t="s">
        <v>188</v>
      </c>
      <c r="I7" s="203" t="s">
        <v>189</v>
      </c>
    </row>
    <row r="8" spans="1:9" ht="20.25" customHeight="1" x14ac:dyDescent="0.35">
      <c r="B8" s="286"/>
      <c r="C8" s="287"/>
      <c r="D8" s="289"/>
      <c r="E8" s="41" t="s">
        <v>35</v>
      </c>
      <c r="F8" s="41" t="s">
        <v>36</v>
      </c>
      <c r="G8" s="203"/>
      <c r="H8" s="203"/>
      <c r="I8" s="203"/>
    </row>
    <row r="9" spans="1:9" ht="32.25" customHeight="1" x14ac:dyDescent="0.35">
      <c r="B9" s="395" t="s">
        <v>39</v>
      </c>
      <c r="C9" s="396"/>
      <c r="D9" s="36"/>
      <c r="E9" s="21"/>
      <c r="F9" s="21"/>
      <c r="G9" s="26"/>
      <c r="H9" s="26"/>
      <c r="I9" s="26"/>
    </row>
    <row r="10" spans="1:9" ht="20.25" customHeight="1" x14ac:dyDescent="0.35">
      <c r="B10" s="274" t="s">
        <v>266</v>
      </c>
      <c r="C10" s="275"/>
      <c r="D10" s="37"/>
      <c r="E10" s="26"/>
      <c r="F10" s="26"/>
      <c r="G10" s="26"/>
      <c r="H10" s="26"/>
      <c r="I10" s="26"/>
    </row>
    <row r="11" spans="1:9" ht="20.25" customHeight="1" x14ac:dyDescent="0.35">
      <c r="B11" s="8" t="s">
        <v>7</v>
      </c>
      <c r="C11" s="1">
        <v>0</v>
      </c>
      <c r="D11" s="305">
        <v>150</v>
      </c>
      <c r="E11" s="290"/>
      <c r="F11" s="302" t="s">
        <v>200</v>
      </c>
      <c r="G11" s="107">
        <v>658</v>
      </c>
      <c r="H11" s="26"/>
      <c r="I11" s="107">
        <v>0</v>
      </c>
    </row>
    <row r="12" spans="1:9" ht="20.25" customHeight="1" x14ac:dyDescent="0.35">
      <c r="B12" s="17">
        <v>50000000</v>
      </c>
      <c r="C12" s="2">
        <v>20</v>
      </c>
      <c r="D12" s="280"/>
      <c r="E12" s="291"/>
      <c r="F12" s="303"/>
      <c r="G12" s="26"/>
      <c r="H12" s="26"/>
      <c r="I12" s="26"/>
    </row>
    <row r="13" spans="1:9" ht="20.25" customHeight="1" x14ac:dyDescent="0.35">
      <c r="B13" s="17">
        <v>100000000</v>
      </c>
      <c r="C13" s="2">
        <v>40</v>
      </c>
      <c r="D13" s="280"/>
      <c r="E13" s="291"/>
      <c r="F13" s="303"/>
      <c r="G13" s="26"/>
      <c r="H13" s="26"/>
      <c r="I13" s="26"/>
    </row>
    <row r="14" spans="1:9" ht="57" customHeight="1" x14ac:dyDescent="0.35">
      <c r="B14" s="17">
        <v>200000000</v>
      </c>
      <c r="C14" s="2">
        <v>80</v>
      </c>
      <c r="D14" s="280"/>
      <c r="E14" s="291"/>
      <c r="F14" s="303"/>
      <c r="G14" s="26"/>
      <c r="H14" s="26"/>
      <c r="I14" s="26"/>
    </row>
    <row r="15" spans="1:9" ht="57" customHeight="1" x14ac:dyDescent="0.35">
      <c r="B15" s="17">
        <v>300000000</v>
      </c>
      <c r="C15" s="2">
        <v>150</v>
      </c>
      <c r="D15" s="281"/>
      <c r="E15" s="292"/>
      <c r="F15" s="304"/>
      <c r="G15" s="26"/>
      <c r="H15" s="26"/>
      <c r="I15" s="26"/>
    </row>
    <row r="16" spans="1:9" ht="57" customHeight="1" x14ac:dyDescent="0.35">
      <c r="B16" s="279" t="s">
        <v>82</v>
      </c>
      <c r="C16" s="279"/>
      <c r="D16" s="127">
        <v>40</v>
      </c>
      <c r="E16" s="26"/>
      <c r="F16" s="107" t="s">
        <v>200</v>
      </c>
      <c r="G16" s="107">
        <v>658</v>
      </c>
      <c r="H16" s="26"/>
      <c r="I16" s="107">
        <v>0</v>
      </c>
    </row>
    <row r="17" spans="1:9" ht="59.25" customHeight="1" x14ac:dyDescent="0.35">
      <c r="B17" s="279" t="s">
        <v>267</v>
      </c>
      <c r="C17" s="279"/>
      <c r="D17" s="127">
        <v>40</v>
      </c>
      <c r="E17" s="26"/>
      <c r="F17" s="107" t="s">
        <v>200</v>
      </c>
      <c r="G17" s="107">
        <v>658</v>
      </c>
      <c r="H17" s="26"/>
      <c r="I17" s="107">
        <v>0</v>
      </c>
    </row>
    <row r="18" spans="1:9" ht="59.25" customHeight="1" x14ac:dyDescent="0.35">
      <c r="B18" s="296" t="s">
        <v>123</v>
      </c>
      <c r="C18" s="297"/>
      <c r="D18" s="127">
        <v>30</v>
      </c>
      <c r="E18" s="26"/>
      <c r="F18" s="107" t="s">
        <v>200</v>
      </c>
      <c r="G18" s="107">
        <v>658</v>
      </c>
      <c r="H18" s="26"/>
      <c r="I18" s="107">
        <v>0</v>
      </c>
    </row>
    <row r="19" spans="1:9" ht="59.25" customHeight="1" x14ac:dyDescent="0.35">
      <c r="B19" s="279" t="s">
        <v>83</v>
      </c>
      <c r="C19" s="279"/>
      <c r="D19" s="127">
        <v>40</v>
      </c>
      <c r="E19" s="26"/>
      <c r="F19" s="107" t="s">
        <v>200</v>
      </c>
      <c r="G19" s="107">
        <v>658</v>
      </c>
      <c r="H19" s="26"/>
      <c r="I19" s="107">
        <v>0</v>
      </c>
    </row>
    <row r="20" spans="1:9" s="13" customFormat="1" x14ac:dyDescent="0.35">
      <c r="A20"/>
      <c r="B20" s="279" t="s">
        <v>124</v>
      </c>
      <c r="C20" s="279"/>
      <c r="D20" s="127">
        <v>50</v>
      </c>
      <c r="E20" s="26"/>
      <c r="F20" s="107" t="s">
        <v>200</v>
      </c>
      <c r="G20" s="107">
        <v>658</v>
      </c>
      <c r="H20" s="26"/>
      <c r="I20" s="107">
        <v>0</v>
      </c>
    </row>
    <row r="21" spans="1:9" s="11" customFormat="1" x14ac:dyDescent="0.35">
      <c r="A21"/>
      <c r="B21" s="279" t="s">
        <v>125</v>
      </c>
      <c r="C21" s="279"/>
      <c r="D21" s="127">
        <v>50</v>
      </c>
      <c r="E21" s="26"/>
      <c r="F21" s="107" t="s">
        <v>200</v>
      </c>
      <c r="G21" s="107">
        <v>658</v>
      </c>
      <c r="H21" s="26"/>
      <c r="I21" s="107">
        <v>0</v>
      </c>
    </row>
    <row r="22" spans="1:9" s="11" customFormat="1" ht="18.75" customHeight="1" x14ac:dyDescent="0.35">
      <c r="A22" s="13"/>
      <c r="B22" s="299" t="s">
        <v>11</v>
      </c>
      <c r="C22" s="300"/>
      <c r="D22" s="48">
        <f>SUM(D9:D21)</f>
        <v>400</v>
      </c>
      <c r="E22" s="13"/>
      <c r="F22" s="13"/>
      <c r="G22"/>
      <c r="H22" s="86" t="s">
        <v>191</v>
      </c>
      <c r="I22" s="93">
        <f>SUM(I9:I21)</f>
        <v>0</v>
      </c>
    </row>
    <row r="23" spans="1:9" ht="18" customHeight="1" x14ac:dyDescent="0.35">
      <c r="A23" s="11"/>
      <c r="B23" s="15"/>
      <c r="C23" s="15"/>
      <c r="D23" s="15"/>
      <c r="E23" s="14"/>
      <c r="F23" s="11"/>
      <c r="H23" s="27"/>
    </row>
    <row r="24" spans="1:9" ht="48.75" customHeight="1" x14ac:dyDescent="0.35">
      <c r="A24" s="11"/>
      <c r="B24" s="301" t="s">
        <v>30</v>
      </c>
      <c r="C24" s="301"/>
      <c r="D24" s="301"/>
      <c r="F24" s="11"/>
      <c r="H24" s="11"/>
    </row>
    <row r="25" spans="1:9" ht="54.75" customHeight="1" x14ac:dyDescent="0.35">
      <c r="B25" s="245" t="s">
        <v>268</v>
      </c>
      <c r="C25" s="245"/>
      <c r="D25" s="245"/>
    </row>
    <row r="26" spans="1:9" ht="18" customHeight="1" x14ac:dyDescent="0.35">
      <c r="B26" s="298" t="s">
        <v>148</v>
      </c>
      <c r="C26" s="298"/>
      <c r="D26" s="298"/>
    </row>
    <row r="27" spans="1:9" x14ac:dyDescent="0.35">
      <c r="B27" s="298" t="s">
        <v>149</v>
      </c>
      <c r="C27" s="298"/>
      <c r="D27" s="298"/>
    </row>
    <row r="28" spans="1:9" x14ac:dyDescent="0.35">
      <c r="B28" s="272" t="s">
        <v>17</v>
      </c>
      <c r="C28" s="272"/>
      <c r="D28" s="126" t="s">
        <v>25</v>
      </c>
      <c r="E28" s="11"/>
      <c r="F28" s="11"/>
    </row>
    <row r="29" spans="1:9" ht="34.5" customHeight="1" x14ac:dyDescent="0.35">
      <c r="B29" s="257" t="s">
        <v>28</v>
      </c>
      <c r="C29" s="257"/>
      <c r="D29" s="257"/>
      <c r="E29" s="11"/>
      <c r="F29" s="11"/>
    </row>
    <row r="30" spans="1:9" ht="31.5" customHeight="1" x14ac:dyDescent="0.35">
      <c r="B30" s="267" t="s">
        <v>3</v>
      </c>
      <c r="C30" s="267"/>
      <c r="D30" s="267"/>
      <c r="E30" s="11"/>
      <c r="F30" s="11"/>
    </row>
    <row r="31" spans="1:9" ht="49.5" customHeight="1" x14ac:dyDescent="0.35">
      <c r="B31" s="245" t="s">
        <v>151</v>
      </c>
      <c r="C31" s="245"/>
      <c r="D31" s="245"/>
      <c r="E31" s="11"/>
      <c r="F31" s="11"/>
    </row>
    <row r="32" spans="1:9" ht="21.75" customHeight="1" x14ac:dyDescent="0.35">
      <c r="B32" s="245" t="s">
        <v>8</v>
      </c>
      <c r="C32" s="245"/>
      <c r="D32" s="245"/>
      <c r="E32" s="11"/>
      <c r="F32" s="11"/>
      <c r="G32" s="11"/>
    </row>
    <row r="33" spans="1:9" ht="34.5" customHeight="1" x14ac:dyDescent="0.35">
      <c r="B33" s="268" t="s">
        <v>143</v>
      </c>
      <c r="C33" s="269"/>
      <c r="D33" s="270"/>
      <c r="E33" s="11"/>
      <c r="F33" s="11"/>
      <c r="G33" s="143"/>
    </row>
    <row r="34" spans="1:9" s="11" customFormat="1" ht="26.25" customHeight="1" x14ac:dyDescent="0.35">
      <c r="A34"/>
      <c r="B34" s="49"/>
      <c r="C34" s="50"/>
      <c r="D34" s="50"/>
      <c r="G34" s="143"/>
      <c r="H34"/>
    </row>
    <row r="35" spans="1:9" s="143" customFormat="1" ht="16.5" customHeight="1" x14ac:dyDescent="0.35">
      <c r="A35" s="11"/>
      <c r="B35" s="257" t="s">
        <v>27</v>
      </c>
      <c r="C35" s="257"/>
      <c r="D35" s="257"/>
      <c r="E35" s="257"/>
      <c r="F35" s="257"/>
      <c r="G35" s="11"/>
      <c r="H35"/>
    </row>
    <row r="36" spans="1:9" s="143" customFormat="1" ht="16.5" customHeight="1" x14ac:dyDescent="0.35">
      <c r="B36" s="244" t="s">
        <v>144</v>
      </c>
      <c r="C36" s="244"/>
      <c r="D36" s="244"/>
      <c r="E36" s="67"/>
      <c r="F36" s="67"/>
      <c r="G36" s="11"/>
      <c r="H36" s="11"/>
    </row>
    <row r="37" spans="1:9" s="11" customFormat="1" x14ac:dyDescent="0.35">
      <c r="A37" s="143"/>
      <c r="B37" s="244" t="s">
        <v>43</v>
      </c>
      <c r="C37" s="244"/>
      <c r="D37" s="244"/>
      <c r="E37" s="206" t="s">
        <v>34</v>
      </c>
      <c r="F37" s="206"/>
      <c r="G37" s="203" t="s">
        <v>187</v>
      </c>
      <c r="H37" s="203" t="s">
        <v>188</v>
      </c>
      <c r="I37" s="203" t="s">
        <v>189</v>
      </c>
    </row>
    <row r="38" spans="1:9" s="11" customFormat="1" x14ac:dyDescent="0.35">
      <c r="B38" s="122" t="s">
        <v>12</v>
      </c>
      <c r="C38" s="256" t="s">
        <v>13</v>
      </c>
      <c r="D38" s="256"/>
      <c r="E38" s="41" t="s">
        <v>35</v>
      </c>
      <c r="F38" s="41" t="s">
        <v>36</v>
      </c>
      <c r="G38" s="203"/>
      <c r="H38" s="203"/>
      <c r="I38" s="203"/>
    </row>
    <row r="39" spans="1:9" s="11" customFormat="1" x14ac:dyDescent="0.35">
      <c r="B39" s="121" t="s">
        <v>5</v>
      </c>
      <c r="C39" s="243" t="s">
        <v>29</v>
      </c>
      <c r="D39" s="243"/>
      <c r="E39" s="21"/>
      <c r="F39" s="21"/>
      <c r="G39" s="21"/>
      <c r="H39" s="21"/>
      <c r="I39" s="21"/>
    </row>
    <row r="40" spans="1:9" s="11" customFormat="1" ht="19.5" customHeight="1" x14ac:dyDescent="0.35">
      <c r="B40" s="124" t="s">
        <v>40</v>
      </c>
      <c r="C40" s="243" t="s">
        <v>45</v>
      </c>
      <c r="D40" s="243"/>
      <c r="E40" s="21"/>
      <c r="F40" s="21"/>
      <c r="G40" s="21"/>
      <c r="H40" s="21"/>
      <c r="I40" s="21"/>
    </row>
    <row r="41" spans="1:9" s="11" customFormat="1" ht="16.5" customHeight="1" x14ac:dyDescent="0.35">
      <c r="B41" s="124" t="s">
        <v>41</v>
      </c>
      <c r="C41" s="243" t="s">
        <v>46</v>
      </c>
      <c r="D41" s="243"/>
      <c r="E41" s="21"/>
      <c r="F41" s="21"/>
      <c r="G41" s="21"/>
      <c r="H41" s="21"/>
      <c r="I41" s="21"/>
    </row>
    <row r="42" spans="1:9" s="11" customFormat="1" ht="19.5" customHeight="1" x14ac:dyDescent="0.35">
      <c r="B42" s="124" t="s">
        <v>145</v>
      </c>
      <c r="C42" s="243" t="s">
        <v>47</v>
      </c>
      <c r="D42" s="243"/>
      <c r="E42" s="21"/>
      <c r="F42" s="21"/>
      <c r="G42" s="21"/>
      <c r="H42" s="21"/>
      <c r="I42" s="21"/>
    </row>
    <row r="43" spans="1:9" s="11" customFormat="1" x14ac:dyDescent="0.35">
      <c r="B43" s="124" t="s">
        <v>146</v>
      </c>
      <c r="C43" s="243" t="s">
        <v>24</v>
      </c>
      <c r="D43" s="243"/>
      <c r="E43" s="22"/>
      <c r="F43" s="107" t="s">
        <v>200</v>
      </c>
      <c r="G43" s="107">
        <v>658</v>
      </c>
      <c r="H43" s="21"/>
      <c r="I43" s="107">
        <v>0</v>
      </c>
    </row>
    <row r="44" spans="1:9" s="11" customFormat="1" ht="19.5" customHeight="1" x14ac:dyDescent="0.35">
      <c r="B44" s="9"/>
      <c r="C44" s="9"/>
      <c r="D44" s="10"/>
      <c r="E44" s="12"/>
      <c r="F44" s="12"/>
    </row>
    <row r="45" spans="1:9" s="12" customFormat="1" ht="19.5" customHeight="1" x14ac:dyDescent="0.35">
      <c r="A45" s="11"/>
      <c r="B45" s="244" t="s">
        <v>42</v>
      </c>
      <c r="C45" s="244"/>
      <c r="D45" s="244"/>
      <c r="E45" s="239" t="s">
        <v>34</v>
      </c>
      <c r="F45" s="240"/>
      <c r="G45" s="203" t="s">
        <v>187</v>
      </c>
      <c r="H45" s="203" t="s">
        <v>188</v>
      </c>
      <c r="I45" s="203" t="s">
        <v>189</v>
      </c>
    </row>
    <row r="46" spans="1:9" s="11" customFormat="1" x14ac:dyDescent="0.35">
      <c r="A46" s="12"/>
      <c r="B46" s="125" t="s">
        <v>12</v>
      </c>
      <c r="C46" s="271" t="s">
        <v>14</v>
      </c>
      <c r="D46" s="271"/>
      <c r="E46" s="41" t="s">
        <v>35</v>
      </c>
      <c r="F46" s="41" t="s">
        <v>36</v>
      </c>
      <c r="G46" s="203"/>
      <c r="H46" s="203"/>
      <c r="I46" s="203"/>
    </row>
    <row r="47" spans="1:9" s="11" customFormat="1" x14ac:dyDescent="0.35">
      <c r="B47" s="124" t="s">
        <v>5</v>
      </c>
      <c r="C47" s="243" t="s">
        <v>29</v>
      </c>
      <c r="D47" s="243"/>
      <c r="E47" s="21"/>
      <c r="F47" s="21"/>
      <c r="G47" s="21"/>
      <c r="H47" s="21"/>
      <c r="I47" s="21"/>
    </row>
    <row r="48" spans="1:9" s="11" customFormat="1" ht="19.5" customHeight="1" x14ac:dyDescent="0.35">
      <c r="B48" s="124" t="s">
        <v>19</v>
      </c>
      <c r="C48" s="243" t="s">
        <v>45</v>
      </c>
      <c r="D48" s="243"/>
      <c r="E48" s="21"/>
      <c r="F48" s="21"/>
      <c r="G48" s="21"/>
      <c r="H48" s="21"/>
      <c r="I48" s="21"/>
    </row>
    <row r="49" spans="1:9" s="11" customFormat="1" ht="19.5" customHeight="1" x14ac:dyDescent="0.35">
      <c r="B49" s="124" t="s">
        <v>150</v>
      </c>
      <c r="C49" s="243" t="s">
        <v>46</v>
      </c>
      <c r="D49" s="243"/>
      <c r="E49" s="21"/>
      <c r="F49" s="107" t="s">
        <v>200</v>
      </c>
      <c r="G49" s="107">
        <v>658</v>
      </c>
      <c r="H49" s="21"/>
      <c r="I49" s="107">
        <v>0</v>
      </c>
    </row>
    <row r="50" spans="1:9" s="11" customFormat="1" ht="19.5" customHeight="1" x14ac:dyDescent="0.35">
      <c r="A50"/>
      <c r="B50"/>
      <c r="C50"/>
      <c r="D50"/>
      <c r="E50"/>
      <c r="F50"/>
    </row>
    <row r="51" spans="1:9" x14ac:dyDescent="0.35">
      <c r="H51" s="95" t="s">
        <v>191</v>
      </c>
      <c r="I51">
        <f>SUM(I39:I49)</f>
        <v>0</v>
      </c>
    </row>
  </sheetData>
  <mergeCells count="55">
    <mergeCell ref="A1:F1"/>
    <mergeCell ref="A2:F2"/>
    <mergeCell ref="A3:F3"/>
    <mergeCell ref="A4:F4"/>
    <mergeCell ref="G6:I6"/>
    <mergeCell ref="I7:I8"/>
    <mergeCell ref="B9:C9"/>
    <mergeCell ref="B10:C10"/>
    <mergeCell ref="D11:D15"/>
    <mergeCell ref="E11:E15"/>
    <mergeCell ref="F11:F15"/>
    <mergeCell ref="B7:C8"/>
    <mergeCell ref="D7:D8"/>
    <mergeCell ref="E7:F7"/>
    <mergeCell ref="G7:G8"/>
    <mergeCell ref="H7:H8"/>
    <mergeCell ref="B28:C28"/>
    <mergeCell ref="B16:C16"/>
    <mergeCell ref="B17:C17"/>
    <mergeCell ref="B18:C18"/>
    <mergeCell ref="B19:C19"/>
    <mergeCell ref="B20:C20"/>
    <mergeCell ref="B21:C21"/>
    <mergeCell ref="B22:C22"/>
    <mergeCell ref="B24:D24"/>
    <mergeCell ref="B25:D25"/>
    <mergeCell ref="B26:D26"/>
    <mergeCell ref="B27:D27"/>
    <mergeCell ref="I37:I38"/>
    <mergeCell ref="C38:D38"/>
    <mergeCell ref="B29:D29"/>
    <mergeCell ref="B30:D30"/>
    <mergeCell ref="B31:D31"/>
    <mergeCell ref="B32:D32"/>
    <mergeCell ref="B33:D33"/>
    <mergeCell ref="B35:F35"/>
    <mergeCell ref="B36:D36"/>
    <mergeCell ref="B37:D37"/>
    <mergeCell ref="E37:F37"/>
    <mergeCell ref="G37:G38"/>
    <mergeCell ref="H37:H38"/>
    <mergeCell ref="I45:I46"/>
    <mergeCell ref="C46:D46"/>
    <mergeCell ref="C47:D47"/>
    <mergeCell ref="C39:D39"/>
    <mergeCell ref="C40:D40"/>
    <mergeCell ref="C41:D41"/>
    <mergeCell ref="C42:D42"/>
    <mergeCell ref="C43:D43"/>
    <mergeCell ref="B45:D45"/>
    <mergeCell ref="C48:D48"/>
    <mergeCell ref="C49:D49"/>
    <mergeCell ref="E45:F45"/>
    <mergeCell ref="G45:G46"/>
    <mergeCell ref="H45:H4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I56"/>
  <sheetViews>
    <sheetView topLeftCell="A34" workbookViewId="0">
      <selection sqref="A1:F1"/>
    </sheetView>
  </sheetViews>
  <sheetFormatPr baseColWidth="10" defaultRowHeight="14.5" x14ac:dyDescent="0.35"/>
  <cols>
    <col min="2" max="2" width="73.81640625" customWidth="1"/>
    <col min="3" max="3" width="16.7265625" customWidth="1"/>
    <col min="4" max="4" width="14.1796875" customWidth="1"/>
    <col min="8" max="8" width="19.26953125" bestFit="1" customWidth="1"/>
  </cols>
  <sheetData>
    <row r="1" spans="1:9" ht="18.75" customHeight="1" x14ac:dyDescent="0.45">
      <c r="A1" s="214" t="s">
        <v>130</v>
      </c>
      <c r="B1" s="214"/>
      <c r="C1" s="214"/>
      <c r="D1" s="214"/>
      <c r="E1" s="214"/>
      <c r="F1" s="214"/>
    </row>
    <row r="2" spans="1:9" ht="19.5" customHeight="1" x14ac:dyDescent="0.45">
      <c r="A2" s="214" t="s">
        <v>9</v>
      </c>
      <c r="B2" s="214"/>
      <c r="C2" s="214"/>
      <c r="D2" s="214"/>
      <c r="E2" s="214"/>
      <c r="F2" s="214"/>
    </row>
    <row r="3" spans="1:9" s="11" customFormat="1" ht="18.75" customHeight="1" x14ac:dyDescent="0.45">
      <c r="A3" s="214" t="s">
        <v>153</v>
      </c>
      <c r="B3" s="214"/>
      <c r="C3" s="214"/>
      <c r="D3" s="214"/>
      <c r="E3" s="214"/>
      <c r="F3" s="214"/>
    </row>
    <row r="4" spans="1:9" s="11" customFormat="1" ht="18.75" customHeight="1" x14ac:dyDescent="0.45">
      <c r="A4" s="214" t="s">
        <v>251</v>
      </c>
      <c r="B4" s="214"/>
      <c r="C4" s="214"/>
      <c r="D4" s="214"/>
      <c r="E4" s="214"/>
      <c r="F4" s="214"/>
    </row>
    <row r="5" spans="1:9" x14ac:dyDescent="0.35">
      <c r="B5" s="278"/>
      <c r="C5" s="278"/>
      <c r="D5" s="278"/>
      <c r="E5" s="278"/>
      <c r="F5" s="278"/>
      <c r="G5" s="382" t="s">
        <v>190</v>
      </c>
      <c r="H5" s="383"/>
      <c r="I5" s="383"/>
    </row>
    <row r="6" spans="1:9" ht="15.75" customHeight="1" x14ac:dyDescent="0.35">
      <c r="B6" s="284" t="s">
        <v>10</v>
      </c>
      <c r="C6" s="285"/>
      <c r="D6" s="288">
        <v>400</v>
      </c>
      <c r="E6" s="206" t="s">
        <v>34</v>
      </c>
      <c r="F6" s="206"/>
      <c r="G6" s="203" t="s">
        <v>187</v>
      </c>
      <c r="H6" s="203" t="s">
        <v>188</v>
      </c>
      <c r="I6" s="203" t="s">
        <v>189</v>
      </c>
    </row>
    <row r="7" spans="1:9" x14ac:dyDescent="0.35">
      <c r="B7" s="286"/>
      <c r="C7" s="287"/>
      <c r="D7" s="289"/>
      <c r="E7" s="41" t="s">
        <v>35</v>
      </c>
      <c r="F7" s="41" t="s">
        <v>36</v>
      </c>
      <c r="G7" s="203"/>
      <c r="H7" s="203"/>
      <c r="I7" s="203"/>
    </row>
    <row r="8" spans="1:9" ht="32.25" customHeight="1" x14ac:dyDescent="0.35">
      <c r="B8" s="273" t="s">
        <v>39</v>
      </c>
      <c r="C8" s="273"/>
      <c r="D8" s="36"/>
      <c r="E8" s="21"/>
      <c r="F8" s="21"/>
      <c r="G8" s="26"/>
      <c r="H8" s="26"/>
      <c r="I8" s="26"/>
    </row>
    <row r="9" spans="1:9" ht="20.25" customHeight="1" x14ac:dyDescent="0.35">
      <c r="B9" s="274" t="s">
        <v>269</v>
      </c>
      <c r="C9" s="275"/>
      <c r="D9" s="37"/>
      <c r="E9" s="26"/>
      <c r="F9" s="26"/>
      <c r="G9" s="26"/>
      <c r="H9" s="26"/>
      <c r="I9" s="26"/>
    </row>
    <row r="10" spans="1:9" ht="20.25" customHeight="1" x14ac:dyDescent="0.35">
      <c r="B10" s="8" t="s">
        <v>7</v>
      </c>
      <c r="C10" s="1">
        <v>0</v>
      </c>
      <c r="D10" s="305">
        <v>150</v>
      </c>
      <c r="E10" s="26"/>
      <c r="F10" s="107" t="s">
        <v>200</v>
      </c>
      <c r="G10" s="107">
        <v>659</v>
      </c>
      <c r="H10" s="107"/>
      <c r="I10" s="107">
        <v>0</v>
      </c>
    </row>
    <row r="11" spans="1:9" ht="20.25" customHeight="1" x14ac:dyDescent="0.35">
      <c r="B11" s="17">
        <v>50000000</v>
      </c>
      <c r="C11" s="2">
        <v>20</v>
      </c>
      <c r="D11" s="280"/>
      <c r="E11" s="26"/>
      <c r="F11" s="26"/>
      <c r="G11" s="26"/>
      <c r="H11" s="26"/>
      <c r="I11" s="26"/>
    </row>
    <row r="12" spans="1:9" ht="20.25" customHeight="1" x14ac:dyDescent="0.35">
      <c r="B12" s="17">
        <v>100000000</v>
      </c>
      <c r="C12" s="2">
        <v>40</v>
      </c>
      <c r="D12" s="280"/>
      <c r="E12" s="26"/>
      <c r="F12" s="26"/>
      <c r="G12" s="26"/>
      <c r="H12" s="26"/>
      <c r="I12" s="26"/>
    </row>
    <row r="13" spans="1:9" ht="20.25" customHeight="1" x14ac:dyDescent="0.35">
      <c r="B13" s="17">
        <v>200000000</v>
      </c>
      <c r="C13" s="2">
        <v>80</v>
      </c>
      <c r="D13" s="280"/>
      <c r="E13" s="26"/>
      <c r="F13" s="26"/>
      <c r="G13" s="26"/>
      <c r="H13" s="26"/>
      <c r="I13" s="26"/>
    </row>
    <row r="14" spans="1:9" ht="20.25" customHeight="1" x14ac:dyDescent="0.35">
      <c r="B14" s="17">
        <v>300000000</v>
      </c>
      <c r="C14" s="2">
        <v>150</v>
      </c>
      <c r="D14" s="281"/>
      <c r="E14" s="26"/>
      <c r="F14" s="26"/>
      <c r="G14" s="26"/>
      <c r="H14" s="26"/>
      <c r="I14" s="26"/>
    </row>
    <row r="15" spans="1:9" ht="54" customHeight="1" x14ac:dyDescent="0.35">
      <c r="B15" s="306" t="s">
        <v>90</v>
      </c>
      <c r="C15" s="307"/>
      <c r="D15" s="127">
        <v>50</v>
      </c>
      <c r="E15" s="26"/>
      <c r="F15" s="107" t="s">
        <v>200</v>
      </c>
      <c r="G15" s="107">
        <v>659</v>
      </c>
      <c r="H15" s="107"/>
      <c r="I15" s="107">
        <v>0</v>
      </c>
    </row>
    <row r="16" spans="1:9" ht="54" customHeight="1" x14ac:dyDescent="0.35">
      <c r="B16" s="306" t="s">
        <v>270</v>
      </c>
      <c r="C16" s="307"/>
      <c r="D16" s="127">
        <v>100</v>
      </c>
      <c r="E16" s="26"/>
      <c r="F16" s="107" t="s">
        <v>200</v>
      </c>
      <c r="G16" s="107">
        <v>659</v>
      </c>
      <c r="H16" s="107"/>
      <c r="I16" s="107">
        <v>0</v>
      </c>
    </row>
    <row r="17" spans="1:9" ht="62.25" customHeight="1" x14ac:dyDescent="0.35">
      <c r="B17" s="306" t="s">
        <v>271</v>
      </c>
      <c r="C17" s="307"/>
      <c r="D17" s="127">
        <v>50</v>
      </c>
      <c r="E17" s="26"/>
      <c r="F17" s="107" t="s">
        <v>200</v>
      </c>
      <c r="G17" s="107">
        <v>659</v>
      </c>
      <c r="H17" s="107"/>
      <c r="I17" s="107">
        <v>0</v>
      </c>
    </row>
    <row r="18" spans="1:9" ht="62.25" customHeight="1" x14ac:dyDescent="0.35">
      <c r="B18" s="306" t="s">
        <v>88</v>
      </c>
      <c r="C18" s="307"/>
      <c r="D18" s="127">
        <v>50</v>
      </c>
      <c r="E18" s="26"/>
      <c r="F18" s="107" t="s">
        <v>200</v>
      </c>
      <c r="G18" s="107">
        <v>659</v>
      </c>
      <c r="H18" s="107"/>
      <c r="I18" s="107">
        <v>0</v>
      </c>
    </row>
    <row r="19" spans="1:9" ht="19.5" customHeight="1" x14ac:dyDescent="0.35">
      <c r="A19" s="13"/>
      <c r="B19" s="299" t="s">
        <v>11</v>
      </c>
      <c r="C19" s="300"/>
      <c r="D19" s="48">
        <f>SUM(D8:D18)</f>
        <v>400</v>
      </c>
      <c r="E19" s="13"/>
      <c r="F19" s="13"/>
      <c r="H19" s="95" t="s">
        <v>191</v>
      </c>
      <c r="I19" s="93">
        <f>SUM(I8:I18)</f>
        <v>0</v>
      </c>
    </row>
    <row r="20" spans="1:9" ht="62.25" customHeight="1" x14ac:dyDescent="0.35">
      <c r="A20" s="11"/>
      <c r="B20" s="15"/>
      <c r="C20" s="15"/>
      <c r="D20" s="15"/>
      <c r="E20" s="14"/>
      <c r="F20" s="11"/>
      <c r="H20" s="90" t="s">
        <v>196</v>
      </c>
      <c r="I20" s="144">
        <f>+I19*5%</f>
        <v>0</v>
      </c>
    </row>
    <row r="21" spans="1:9" ht="53.25" customHeight="1" x14ac:dyDescent="0.35">
      <c r="A21" s="11"/>
      <c r="B21" s="301" t="s">
        <v>154</v>
      </c>
      <c r="C21" s="301"/>
      <c r="D21" s="301"/>
      <c r="F21" s="11"/>
      <c r="H21" s="13"/>
    </row>
    <row r="22" spans="1:9" s="13" customFormat="1" ht="48.75" customHeight="1" x14ac:dyDescent="0.35">
      <c r="A22"/>
      <c r="B22" s="245" t="s">
        <v>268</v>
      </c>
      <c r="C22" s="245"/>
      <c r="D22" s="245"/>
      <c r="E22"/>
      <c r="F22"/>
      <c r="G22"/>
      <c r="H22" s="11"/>
    </row>
    <row r="23" spans="1:9" s="11" customFormat="1" ht="36.75" customHeight="1" x14ac:dyDescent="0.35">
      <c r="A23"/>
      <c r="B23" s="298" t="s">
        <v>148</v>
      </c>
      <c r="C23" s="298"/>
      <c r="D23" s="298"/>
      <c r="E23"/>
      <c r="F23"/>
      <c r="G23"/>
    </row>
    <row r="24" spans="1:9" s="11" customFormat="1" ht="30" customHeight="1" x14ac:dyDescent="0.35">
      <c r="A24"/>
      <c r="B24" s="298" t="s">
        <v>149</v>
      </c>
      <c r="C24" s="298"/>
      <c r="D24" s="298"/>
      <c r="E24"/>
      <c r="F24"/>
      <c r="G24"/>
      <c r="H24"/>
    </row>
    <row r="25" spans="1:9" ht="17.25" customHeight="1" x14ac:dyDescent="0.35">
      <c r="B25" s="272" t="s">
        <v>17</v>
      </c>
      <c r="C25" s="272"/>
      <c r="D25" s="126" t="s">
        <v>25</v>
      </c>
      <c r="E25" s="11"/>
      <c r="F25" s="11"/>
    </row>
    <row r="26" spans="1:9" x14ac:dyDescent="0.35">
      <c r="B26" s="257" t="s">
        <v>28</v>
      </c>
      <c r="C26" s="257"/>
      <c r="D26" s="257"/>
      <c r="E26" s="11"/>
      <c r="F26" s="11"/>
    </row>
    <row r="27" spans="1:9" ht="30.75" customHeight="1" x14ac:dyDescent="0.35">
      <c r="B27" s="267" t="s">
        <v>3</v>
      </c>
      <c r="C27" s="267"/>
      <c r="D27" s="267"/>
      <c r="E27" s="11"/>
      <c r="F27" s="11"/>
    </row>
    <row r="28" spans="1:9" ht="23.25" customHeight="1" x14ac:dyDescent="0.35">
      <c r="B28" s="245" t="s">
        <v>151</v>
      </c>
      <c r="C28" s="245"/>
      <c r="D28" s="245"/>
      <c r="E28" s="11"/>
      <c r="F28" s="11"/>
    </row>
    <row r="29" spans="1:9" ht="23.25" customHeight="1" x14ac:dyDescent="0.35">
      <c r="B29" s="245" t="s">
        <v>8</v>
      </c>
      <c r="C29" s="245"/>
      <c r="D29" s="245"/>
      <c r="E29" s="11"/>
      <c r="F29" s="11"/>
      <c r="G29" s="11"/>
    </row>
    <row r="30" spans="1:9" ht="39" customHeight="1" x14ac:dyDescent="0.35">
      <c r="B30" s="268" t="s">
        <v>143</v>
      </c>
      <c r="C30" s="269"/>
      <c r="D30" s="270"/>
      <c r="E30" s="11"/>
      <c r="F30" s="11"/>
      <c r="G30" s="143"/>
    </row>
    <row r="31" spans="1:9" ht="34.5" customHeight="1" x14ac:dyDescent="0.35">
      <c r="B31" s="49"/>
      <c r="C31" s="50"/>
      <c r="D31" s="50"/>
      <c r="E31" s="11"/>
      <c r="F31" s="11"/>
      <c r="G31" s="143"/>
    </row>
    <row r="32" spans="1:9" ht="19.5" customHeight="1" x14ac:dyDescent="0.35">
      <c r="B32" s="257" t="s">
        <v>27</v>
      </c>
      <c r="C32" s="257"/>
      <c r="D32" s="257"/>
      <c r="E32" s="257"/>
      <c r="F32" s="257"/>
      <c r="G32" s="11"/>
    </row>
    <row r="33" spans="1:9" ht="19.5" customHeight="1" x14ac:dyDescent="0.35">
      <c r="A33" s="11"/>
      <c r="B33" s="244" t="s">
        <v>144</v>
      </c>
      <c r="C33" s="244"/>
      <c r="D33" s="244"/>
      <c r="E33" s="67"/>
      <c r="F33" s="67"/>
      <c r="G33" s="11"/>
    </row>
    <row r="34" spans="1:9" ht="21.75" customHeight="1" x14ac:dyDescent="0.35">
      <c r="A34" s="143"/>
      <c r="B34" s="244" t="s">
        <v>43</v>
      </c>
      <c r="C34" s="244"/>
      <c r="D34" s="244"/>
      <c r="E34" s="206" t="s">
        <v>34</v>
      </c>
      <c r="F34" s="206"/>
      <c r="G34" s="203" t="s">
        <v>187</v>
      </c>
      <c r="H34" s="203" t="s">
        <v>188</v>
      </c>
      <c r="I34" s="203" t="s">
        <v>189</v>
      </c>
    </row>
    <row r="35" spans="1:9" ht="34.5" customHeight="1" x14ac:dyDescent="0.35">
      <c r="A35" s="143"/>
      <c r="B35" s="122" t="s">
        <v>12</v>
      </c>
      <c r="C35" s="256" t="s">
        <v>13</v>
      </c>
      <c r="D35" s="256"/>
      <c r="E35" s="41" t="s">
        <v>35</v>
      </c>
      <c r="F35" s="41" t="s">
        <v>36</v>
      </c>
      <c r="G35" s="203"/>
      <c r="H35" s="203"/>
      <c r="I35" s="203"/>
    </row>
    <row r="36" spans="1:9" s="11" customFormat="1" ht="21" customHeight="1" x14ac:dyDescent="0.35">
      <c r="B36" s="121" t="s">
        <v>5</v>
      </c>
      <c r="C36" s="243" t="s">
        <v>29</v>
      </c>
      <c r="D36" s="243"/>
      <c r="E36" s="21"/>
      <c r="F36" s="21"/>
      <c r="G36" s="21"/>
      <c r="H36" s="145"/>
      <c r="I36" s="21"/>
    </row>
    <row r="37" spans="1:9" s="143" customFormat="1" ht="24.75" customHeight="1" x14ac:dyDescent="0.35">
      <c r="A37" s="11"/>
      <c r="B37" s="124" t="s">
        <v>40</v>
      </c>
      <c r="C37" s="243" t="s">
        <v>45</v>
      </c>
      <c r="D37" s="243"/>
      <c r="E37" s="21"/>
      <c r="F37" s="21"/>
      <c r="G37" s="21"/>
      <c r="H37" s="145"/>
      <c r="I37" s="145"/>
    </row>
    <row r="38" spans="1:9" s="143" customFormat="1" ht="16.5" customHeight="1" x14ac:dyDescent="0.35">
      <c r="A38" s="11"/>
      <c r="B38" s="124" t="s">
        <v>41</v>
      </c>
      <c r="C38" s="243" t="s">
        <v>46</v>
      </c>
      <c r="D38" s="243"/>
      <c r="E38" s="21"/>
      <c r="F38" s="21"/>
      <c r="G38" s="21"/>
      <c r="H38" s="21"/>
      <c r="I38" s="145"/>
    </row>
    <row r="39" spans="1:9" s="11" customFormat="1" ht="16.5" customHeight="1" x14ac:dyDescent="0.35">
      <c r="B39" s="124" t="s">
        <v>145</v>
      </c>
      <c r="C39" s="243" t="s">
        <v>47</v>
      </c>
      <c r="D39" s="243"/>
      <c r="E39" s="21"/>
      <c r="F39" s="21"/>
      <c r="G39" s="21"/>
      <c r="H39" s="21"/>
      <c r="I39" s="21"/>
    </row>
    <row r="40" spans="1:9" s="11" customFormat="1" ht="19.5" customHeight="1" x14ac:dyDescent="0.35">
      <c r="B40" s="124" t="s">
        <v>146</v>
      </c>
      <c r="C40" s="243" t="s">
        <v>24</v>
      </c>
      <c r="D40" s="243"/>
      <c r="E40" s="22"/>
      <c r="F40" s="98" t="s">
        <v>200</v>
      </c>
      <c r="G40" s="107">
        <v>659</v>
      </c>
      <c r="H40" s="21"/>
      <c r="I40" s="107">
        <v>0</v>
      </c>
    </row>
    <row r="41" spans="1:9" s="11" customFormat="1" ht="16.5" customHeight="1" x14ac:dyDescent="0.35">
      <c r="B41" s="9"/>
      <c r="C41" s="9"/>
      <c r="D41" s="10"/>
      <c r="E41" s="12"/>
      <c r="F41" s="12"/>
    </row>
    <row r="42" spans="1:9" s="11" customFormat="1" ht="19.5" customHeight="1" x14ac:dyDescent="0.35">
      <c r="B42" s="244" t="s">
        <v>42</v>
      </c>
      <c r="C42" s="244"/>
      <c r="D42" s="244"/>
      <c r="E42" s="239" t="s">
        <v>34</v>
      </c>
      <c r="F42" s="240"/>
      <c r="G42" s="203" t="s">
        <v>187</v>
      </c>
      <c r="H42" s="203" t="s">
        <v>188</v>
      </c>
      <c r="I42" s="203" t="s">
        <v>189</v>
      </c>
    </row>
    <row r="43" spans="1:9" s="11" customFormat="1" x14ac:dyDescent="0.35">
      <c r="B43" s="125" t="s">
        <v>12</v>
      </c>
      <c r="C43" s="271" t="s">
        <v>14</v>
      </c>
      <c r="D43" s="271"/>
      <c r="E43" s="41" t="s">
        <v>35</v>
      </c>
      <c r="F43" s="41" t="s">
        <v>36</v>
      </c>
      <c r="G43" s="203"/>
      <c r="H43" s="203"/>
      <c r="I43" s="203"/>
    </row>
    <row r="44" spans="1:9" s="11" customFormat="1" ht="19.5" customHeight="1" x14ac:dyDescent="0.35">
      <c r="A44" s="12"/>
      <c r="B44" s="124" t="s">
        <v>5</v>
      </c>
      <c r="C44" s="243" t="s">
        <v>29</v>
      </c>
      <c r="D44" s="243"/>
      <c r="E44" s="21"/>
      <c r="F44" s="21"/>
      <c r="G44" s="21"/>
      <c r="H44" s="21"/>
      <c r="I44" s="21"/>
    </row>
    <row r="45" spans="1:9" s="11" customFormat="1" x14ac:dyDescent="0.35">
      <c r="B45" s="124" t="s">
        <v>19</v>
      </c>
      <c r="C45" s="243" t="s">
        <v>45</v>
      </c>
      <c r="D45" s="243"/>
      <c r="E45" s="21"/>
      <c r="F45" s="21"/>
      <c r="G45" s="21"/>
      <c r="H45" s="21"/>
      <c r="I45" s="21"/>
    </row>
    <row r="46" spans="1:9" s="11" customFormat="1" ht="19.5" customHeight="1" x14ac:dyDescent="0.35">
      <c r="B46" s="124" t="s">
        <v>150</v>
      </c>
      <c r="C46" s="243" t="s">
        <v>46</v>
      </c>
      <c r="D46" s="243"/>
      <c r="E46" s="21"/>
      <c r="F46" s="98" t="s">
        <v>200</v>
      </c>
      <c r="G46" s="107">
        <v>659</v>
      </c>
      <c r="H46" s="21"/>
      <c r="I46" s="21"/>
    </row>
    <row r="47" spans="1:9" s="12" customFormat="1" ht="19.5" customHeight="1" x14ac:dyDescent="0.35">
      <c r="A47" s="11"/>
      <c r="B47"/>
      <c r="C47"/>
      <c r="D47"/>
      <c r="E47"/>
      <c r="F47"/>
      <c r="G47" s="11"/>
      <c r="H47" s="11"/>
    </row>
    <row r="48" spans="1:9" s="11" customFormat="1" ht="18" customHeight="1" x14ac:dyDescent="0.35">
      <c r="B48"/>
      <c r="C48"/>
      <c r="D48"/>
      <c r="E48"/>
      <c r="F48"/>
      <c r="H48" s="27" t="s">
        <v>198</v>
      </c>
      <c r="I48" s="11">
        <f>SUM(I36:I46)</f>
        <v>0</v>
      </c>
    </row>
    <row r="49" spans="2:9" s="11" customFormat="1" ht="18.75" customHeight="1" x14ac:dyDescent="0.35">
      <c r="B49"/>
      <c r="C49"/>
      <c r="D49"/>
      <c r="E49"/>
      <c r="F49"/>
      <c r="H49" s="27" t="s">
        <v>196</v>
      </c>
      <c r="I49" s="11">
        <f>+I48*5%</f>
        <v>0</v>
      </c>
    </row>
    <row r="50" spans="2:9" s="11" customFormat="1" ht="19.5" customHeight="1" x14ac:dyDescent="0.35">
      <c r="B50"/>
      <c r="C50"/>
      <c r="D50"/>
      <c r="E50"/>
      <c r="F50"/>
    </row>
    <row r="51" spans="2:9" s="11" customFormat="1" ht="19.5" customHeight="1" x14ac:dyDescent="0.35">
      <c r="B51"/>
      <c r="C51"/>
      <c r="D51"/>
      <c r="E51"/>
      <c r="F51"/>
    </row>
    <row r="52" spans="2:9" s="11" customFormat="1" ht="19.5" customHeight="1" x14ac:dyDescent="0.35">
      <c r="B52"/>
      <c r="C52"/>
      <c r="D52"/>
      <c r="E52"/>
      <c r="F52"/>
    </row>
    <row r="53" spans="2:9" s="11" customFormat="1" ht="19.5" customHeight="1" x14ac:dyDescent="0.35">
      <c r="B53"/>
      <c r="C53"/>
      <c r="D53"/>
      <c r="E53"/>
      <c r="F53"/>
    </row>
    <row r="54" spans="2:9" s="11" customFormat="1" ht="19.5" customHeight="1" x14ac:dyDescent="0.35">
      <c r="B54"/>
      <c r="C54"/>
      <c r="D54"/>
      <c r="E54"/>
      <c r="F54"/>
    </row>
    <row r="55" spans="2:9" s="11" customFormat="1" ht="19.5" customHeight="1" x14ac:dyDescent="0.35">
      <c r="B55"/>
      <c r="C55"/>
      <c r="D55"/>
      <c r="E55"/>
      <c r="F55"/>
    </row>
    <row r="56" spans="2:9" s="11" customFormat="1" ht="19.5" customHeight="1" x14ac:dyDescent="0.35">
      <c r="B56"/>
      <c r="C56"/>
      <c r="D56"/>
      <c r="E56"/>
      <c r="F56"/>
    </row>
  </sheetData>
  <mergeCells count="52">
    <mergeCell ref="H6:H7"/>
    <mergeCell ref="I6:I7"/>
    <mergeCell ref="A1:F1"/>
    <mergeCell ref="A2:F2"/>
    <mergeCell ref="A3:F3"/>
    <mergeCell ref="A4:F4"/>
    <mergeCell ref="B5:F5"/>
    <mergeCell ref="G5:I5"/>
    <mergeCell ref="B17:C17"/>
    <mergeCell ref="B6:C7"/>
    <mergeCell ref="D6:D7"/>
    <mergeCell ref="E6:F6"/>
    <mergeCell ref="G6:G7"/>
    <mergeCell ref="B8:C8"/>
    <mergeCell ref="B9:C9"/>
    <mergeCell ref="D10:D14"/>
    <mergeCell ref="B15:C15"/>
    <mergeCell ref="B16:C16"/>
    <mergeCell ref="B30:D30"/>
    <mergeCell ref="B18:C18"/>
    <mergeCell ref="B19:C19"/>
    <mergeCell ref="B21:D21"/>
    <mergeCell ref="B22:D22"/>
    <mergeCell ref="B23:D23"/>
    <mergeCell ref="B24:D24"/>
    <mergeCell ref="B25:C25"/>
    <mergeCell ref="B26:D26"/>
    <mergeCell ref="B27:D27"/>
    <mergeCell ref="B28:D28"/>
    <mergeCell ref="B29:D29"/>
    <mergeCell ref="C39:D39"/>
    <mergeCell ref="B32:F32"/>
    <mergeCell ref="B33:D33"/>
    <mergeCell ref="B34:D34"/>
    <mergeCell ref="E34:F34"/>
    <mergeCell ref="I34:I35"/>
    <mergeCell ref="C35:D35"/>
    <mergeCell ref="C36:D36"/>
    <mergeCell ref="C37:D37"/>
    <mergeCell ref="C38:D38"/>
    <mergeCell ref="G34:G35"/>
    <mergeCell ref="H34:H35"/>
    <mergeCell ref="E42:F42"/>
    <mergeCell ref="G42:G43"/>
    <mergeCell ref="H42:H43"/>
    <mergeCell ref="I42:I43"/>
    <mergeCell ref="C43:D43"/>
    <mergeCell ref="C44:D44"/>
    <mergeCell ref="C45:D45"/>
    <mergeCell ref="C46:D46"/>
    <mergeCell ref="C40:D40"/>
    <mergeCell ref="B42:D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B1:G22"/>
  <sheetViews>
    <sheetView showGridLines="0" topLeftCell="A10" workbookViewId="0">
      <selection activeCell="A26" sqref="A26:XFD33"/>
    </sheetView>
  </sheetViews>
  <sheetFormatPr baseColWidth="10" defaultColWidth="11.453125" defaultRowHeight="12.5" x14ac:dyDescent="0.25"/>
  <cols>
    <col min="1" max="1" width="3" style="139" customWidth="1"/>
    <col min="2" max="2" width="57.81640625" style="139" customWidth="1"/>
    <col min="3" max="3" width="13.1796875" style="139" customWidth="1"/>
    <col min="4" max="4" width="14" style="139" customWidth="1"/>
    <col min="5" max="5" width="28.453125" style="139" bestFit="1" customWidth="1"/>
    <col min="6" max="6" width="11.453125" style="139"/>
    <col min="7" max="7" width="14" style="139" bestFit="1" customWidth="1"/>
    <col min="8" max="16384" width="11.453125" style="139"/>
  </cols>
  <sheetData>
    <row r="1" spans="2:5" ht="69" customHeight="1" x14ac:dyDescent="0.25">
      <c r="B1" s="189" t="s">
        <v>313</v>
      </c>
      <c r="C1" s="189"/>
      <c r="D1" s="189"/>
      <c r="E1" s="189"/>
    </row>
    <row r="2" spans="2:5" ht="18" x14ac:dyDescent="0.25">
      <c r="B2" s="200" t="s">
        <v>246</v>
      </c>
      <c r="C2" s="200"/>
      <c r="D2" s="200"/>
      <c r="E2" s="200"/>
    </row>
    <row r="4" spans="2:5" ht="13" x14ac:dyDescent="0.3">
      <c r="B4" s="150"/>
      <c r="C4" s="150"/>
      <c r="D4" s="150"/>
      <c r="E4" s="150"/>
    </row>
    <row r="5" spans="2:5" ht="13" x14ac:dyDescent="0.3">
      <c r="C5" s="417" t="s">
        <v>299</v>
      </c>
      <c r="D5" s="417"/>
      <c r="E5" s="417"/>
    </row>
    <row r="6" spans="2:5" ht="13" x14ac:dyDescent="0.3">
      <c r="C6" s="417" t="s">
        <v>194</v>
      </c>
      <c r="D6" s="417"/>
      <c r="E6" s="418" t="s">
        <v>188</v>
      </c>
    </row>
    <row r="7" spans="2:5" ht="13" x14ac:dyDescent="0.3">
      <c r="B7" s="413" t="s">
        <v>294</v>
      </c>
      <c r="C7" s="419" t="s">
        <v>35</v>
      </c>
      <c r="D7" s="419" t="s">
        <v>36</v>
      </c>
      <c r="E7" s="418"/>
    </row>
    <row r="8" spans="2:5" ht="15" customHeight="1" x14ac:dyDescent="0.3">
      <c r="B8" s="201" t="s">
        <v>321</v>
      </c>
      <c r="C8" s="201"/>
      <c r="D8" s="201"/>
      <c r="E8" s="201"/>
    </row>
    <row r="9" spans="2:5" ht="13" x14ac:dyDescent="0.3">
      <c r="B9" s="180" t="s">
        <v>302</v>
      </c>
      <c r="C9" s="182" t="s">
        <v>200</v>
      </c>
      <c r="D9" s="140"/>
      <c r="E9" s="183" t="s">
        <v>314</v>
      </c>
    </row>
    <row r="10" spans="2:5" ht="13" x14ac:dyDescent="0.3">
      <c r="B10" s="180" t="s">
        <v>315</v>
      </c>
      <c r="C10" s="182" t="s">
        <v>316</v>
      </c>
      <c r="D10" s="140"/>
      <c r="E10" s="183" t="s">
        <v>317</v>
      </c>
    </row>
    <row r="11" spans="2:5" ht="13" x14ac:dyDescent="0.3">
      <c r="B11" s="180" t="s">
        <v>318</v>
      </c>
      <c r="C11" s="182" t="s">
        <v>200</v>
      </c>
      <c r="D11" s="140"/>
      <c r="E11" s="183" t="s">
        <v>319</v>
      </c>
    </row>
    <row r="12" spans="2:5" ht="13" x14ac:dyDescent="0.3">
      <c r="B12" s="181" t="s">
        <v>295</v>
      </c>
      <c r="C12" s="197" t="s">
        <v>293</v>
      </c>
      <c r="D12" s="198"/>
      <c r="E12" s="199" t="s">
        <v>292</v>
      </c>
    </row>
    <row r="15" spans="2:5" ht="13" x14ac:dyDescent="0.3">
      <c r="C15" s="414" t="s">
        <v>307</v>
      </c>
      <c r="D15" s="414"/>
      <c r="E15" s="414"/>
    </row>
    <row r="16" spans="2:5" ht="13" x14ac:dyDescent="0.3">
      <c r="C16" s="414" t="s">
        <v>194</v>
      </c>
      <c r="D16" s="414"/>
      <c r="E16" s="415" t="s">
        <v>188</v>
      </c>
    </row>
    <row r="17" spans="2:7" ht="13" x14ac:dyDescent="0.3">
      <c r="B17" s="413" t="s">
        <v>294</v>
      </c>
      <c r="C17" s="416" t="s">
        <v>35</v>
      </c>
      <c r="D17" s="416" t="s">
        <v>36</v>
      </c>
      <c r="E17" s="415"/>
    </row>
    <row r="18" spans="2:7" ht="13" x14ac:dyDescent="0.3">
      <c r="B18" s="201" t="s">
        <v>322</v>
      </c>
      <c r="C18" s="201"/>
      <c r="D18" s="201"/>
      <c r="E18" s="201"/>
    </row>
    <row r="19" spans="2:7" ht="13" x14ac:dyDescent="0.3">
      <c r="B19" s="180" t="s">
        <v>323</v>
      </c>
      <c r="C19" s="182" t="s">
        <v>200</v>
      </c>
      <c r="D19" s="140"/>
      <c r="E19" s="399" t="s">
        <v>324</v>
      </c>
      <c r="G19" s="398"/>
    </row>
    <row r="20" spans="2:7" ht="13" x14ac:dyDescent="0.3">
      <c r="B20" s="180" t="s">
        <v>325</v>
      </c>
      <c r="C20" s="182" t="s">
        <v>200</v>
      </c>
      <c r="D20" s="140"/>
      <c r="E20" s="399" t="s">
        <v>326</v>
      </c>
      <c r="G20" s="398"/>
    </row>
    <row r="21" spans="2:7" ht="13" x14ac:dyDescent="0.3">
      <c r="B21" s="180" t="s">
        <v>327</v>
      </c>
      <c r="C21" s="182" t="s">
        <v>200</v>
      </c>
      <c r="D21" s="140"/>
      <c r="E21" s="399" t="s">
        <v>328</v>
      </c>
      <c r="G21" s="398"/>
    </row>
    <row r="22" spans="2:7" ht="13" x14ac:dyDescent="0.3">
      <c r="B22" s="181" t="s">
        <v>295</v>
      </c>
      <c r="C22" s="410" t="s">
        <v>293</v>
      </c>
      <c r="D22" s="411"/>
      <c r="E22" s="412" t="s">
        <v>292</v>
      </c>
    </row>
  </sheetData>
  <mergeCells count="12">
    <mergeCell ref="C22:E22"/>
    <mergeCell ref="C15:E15"/>
    <mergeCell ref="C16:D16"/>
    <mergeCell ref="E16:E17"/>
    <mergeCell ref="B18:E18"/>
    <mergeCell ref="C12:E12"/>
    <mergeCell ref="C6:D6"/>
    <mergeCell ref="E6:E7"/>
    <mergeCell ref="B1:E1"/>
    <mergeCell ref="B2:E2"/>
    <mergeCell ref="C5:E5"/>
    <mergeCell ref="B8:E8"/>
  </mergeCells>
  <phoneticPr fontId="37" type="noConversion"/>
  <pageMargins left="0.7" right="0.7" top="0.75" bottom="0.75" header="0.3" footer="0.3"/>
  <pageSetup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3598F-1EBB-4FBF-8BA2-5DEA75CF0B01}">
  <sheetPr>
    <tabColor rgb="FFFFFF00"/>
  </sheetPr>
  <dimension ref="A1:H37"/>
  <sheetViews>
    <sheetView workbookViewId="0">
      <selection activeCell="F15" sqref="F15"/>
    </sheetView>
  </sheetViews>
  <sheetFormatPr baseColWidth="10" defaultRowHeight="14.5" x14ac:dyDescent="0.35"/>
  <cols>
    <col min="2" max="2" width="42.54296875" customWidth="1"/>
    <col min="3" max="3" width="11.81640625" customWidth="1"/>
    <col min="4" max="4" width="10.26953125" customWidth="1"/>
    <col min="5" max="5" width="21.453125" customWidth="1"/>
    <col min="6" max="6" width="19.81640625" customWidth="1"/>
    <col min="256" max="256" width="28.7265625" customWidth="1"/>
    <col min="257" max="257" width="38.81640625" customWidth="1"/>
    <col min="258" max="258" width="9.26953125" customWidth="1"/>
    <col min="259" max="259" width="10.26953125" customWidth="1"/>
    <col min="260" max="260" width="7.453125" customWidth="1"/>
    <col min="261" max="261" width="35.7265625" customWidth="1"/>
    <col min="512" max="512" width="28.7265625" customWidth="1"/>
    <col min="513" max="513" width="38.81640625" customWidth="1"/>
    <col min="514" max="514" width="9.26953125" customWidth="1"/>
    <col min="515" max="515" width="10.26953125" customWidth="1"/>
    <col min="516" max="516" width="7.453125" customWidth="1"/>
    <col min="517" max="517" width="35.7265625" customWidth="1"/>
    <col min="768" max="768" width="28.7265625" customWidth="1"/>
    <col min="769" max="769" width="38.81640625" customWidth="1"/>
    <col min="770" max="770" width="9.26953125" customWidth="1"/>
    <col min="771" max="771" width="10.26953125" customWidth="1"/>
    <col min="772" max="772" width="7.453125" customWidth="1"/>
    <col min="773" max="773" width="35.7265625" customWidth="1"/>
    <col min="1024" max="1024" width="28.7265625" customWidth="1"/>
    <col min="1025" max="1025" width="38.81640625" customWidth="1"/>
    <col min="1026" max="1026" width="9.26953125" customWidth="1"/>
    <col min="1027" max="1027" width="10.26953125" customWidth="1"/>
    <col min="1028" max="1028" width="7.453125" customWidth="1"/>
    <col min="1029" max="1029" width="35.7265625" customWidth="1"/>
    <col min="1280" max="1280" width="28.7265625" customWidth="1"/>
    <col min="1281" max="1281" width="38.81640625" customWidth="1"/>
    <col min="1282" max="1282" width="9.26953125" customWidth="1"/>
    <col min="1283" max="1283" width="10.26953125" customWidth="1"/>
    <col min="1284" max="1284" width="7.453125" customWidth="1"/>
    <col min="1285" max="1285" width="35.7265625" customWidth="1"/>
    <col min="1536" max="1536" width="28.7265625" customWidth="1"/>
    <col min="1537" max="1537" width="38.81640625" customWidth="1"/>
    <col min="1538" max="1538" width="9.26953125" customWidth="1"/>
    <col min="1539" max="1539" width="10.26953125" customWidth="1"/>
    <col min="1540" max="1540" width="7.453125" customWidth="1"/>
    <col min="1541" max="1541" width="35.7265625" customWidth="1"/>
    <col min="1792" max="1792" width="28.7265625" customWidth="1"/>
    <col min="1793" max="1793" width="38.81640625" customWidth="1"/>
    <col min="1794" max="1794" width="9.26953125" customWidth="1"/>
    <col min="1795" max="1795" width="10.26953125" customWidth="1"/>
    <col min="1796" max="1796" width="7.453125" customWidth="1"/>
    <col min="1797" max="1797" width="35.7265625" customWidth="1"/>
    <col min="2048" max="2048" width="28.7265625" customWidth="1"/>
    <col min="2049" max="2049" width="38.81640625" customWidth="1"/>
    <col min="2050" max="2050" width="9.26953125" customWidth="1"/>
    <col min="2051" max="2051" width="10.26953125" customWidth="1"/>
    <col min="2052" max="2052" width="7.453125" customWidth="1"/>
    <col min="2053" max="2053" width="35.7265625" customWidth="1"/>
    <col min="2304" max="2304" width="28.7265625" customWidth="1"/>
    <col min="2305" max="2305" width="38.81640625" customWidth="1"/>
    <col min="2306" max="2306" width="9.26953125" customWidth="1"/>
    <col min="2307" max="2307" width="10.26953125" customWidth="1"/>
    <col min="2308" max="2308" width="7.453125" customWidth="1"/>
    <col min="2309" max="2309" width="35.7265625" customWidth="1"/>
    <col min="2560" max="2560" width="28.7265625" customWidth="1"/>
    <col min="2561" max="2561" width="38.81640625" customWidth="1"/>
    <col min="2562" max="2562" width="9.26953125" customWidth="1"/>
    <col min="2563" max="2563" width="10.26953125" customWidth="1"/>
    <col min="2564" max="2564" width="7.453125" customWidth="1"/>
    <col min="2565" max="2565" width="35.7265625" customWidth="1"/>
    <col min="2816" max="2816" width="28.7265625" customWidth="1"/>
    <col min="2817" max="2817" width="38.81640625" customWidth="1"/>
    <col min="2818" max="2818" width="9.26953125" customWidth="1"/>
    <col min="2819" max="2819" width="10.26953125" customWidth="1"/>
    <col min="2820" max="2820" width="7.453125" customWidth="1"/>
    <col min="2821" max="2821" width="35.7265625" customWidth="1"/>
    <col min="3072" max="3072" width="28.7265625" customWidth="1"/>
    <col min="3073" max="3073" width="38.81640625" customWidth="1"/>
    <col min="3074" max="3074" width="9.26953125" customWidth="1"/>
    <col min="3075" max="3075" width="10.26953125" customWidth="1"/>
    <col min="3076" max="3076" width="7.453125" customWidth="1"/>
    <col min="3077" max="3077" width="35.7265625" customWidth="1"/>
    <col min="3328" max="3328" width="28.7265625" customWidth="1"/>
    <col min="3329" max="3329" width="38.81640625" customWidth="1"/>
    <col min="3330" max="3330" width="9.26953125" customWidth="1"/>
    <col min="3331" max="3331" width="10.26953125" customWidth="1"/>
    <col min="3332" max="3332" width="7.453125" customWidth="1"/>
    <col min="3333" max="3333" width="35.7265625" customWidth="1"/>
    <col min="3584" max="3584" width="28.7265625" customWidth="1"/>
    <col min="3585" max="3585" width="38.81640625" customWidth="1"/>
    <col min="3586" max="3586" width="9.26953125" customWidth="1"/>
    <col min="3587" max="3587" width="10.26953125" customWidth="1"/>
    <col min="3588" max="3588" width="7.453125" customWidth="1"/>
    <col min="3589" max="3589" width="35.7265625" customWidth="1"/>
    <col min="3840" max="3840" width="28.7265625" customWidth="1"/>
    <col min="3841" max="3841" width="38.81640625" customWidth="1"/>
    <col min="3842" max="3842" width="9.26953125" customWidth="1"/>
    <col min="3843" max="3843" width="10.26953125" customWidth="1"/>
    <col min="3844" max="3844" width="7.453125" customWidth="1"/>
    <col min="3845" max="3845" width="35.7265625" customWidth="1"/>
    <col min="4096" max="4096" width="28.7265625" customWidth="1"/>
    <col min="4097" max="4097" width="38.81640625" customWidth="1"/>
    <col min="4098" max="4098" width="9.26953125" customWidth="1"/>
    <col min="4099" max="4099" width="10.26953125" customWidth="1"/>
    <col min="4100" max="4100" width="7.453125" customWidth="1"/>
    <col min="4101" max="4101" width="35.7265625" customWidth="1"/>
    <col min="4352" max="4352" width="28.7265625" customWidth="1"/>
    <col min="4353" max="4353" width="38.81640625" customWidth="1"/>
    <col min="4354" max="4354" width="9.26953125" customWidth="1"/>
    <col min="4355" max="4355" width="10.26953125" customWidth="1"/>
    <col min="4356" max="4356" width="7.453125" customWidth="1"/>
    <col min="4357" max="4357" width="35.7265625" customWidth="1"/>
    <col min="4608" max="4608" width="28.7265625" customWidth="1"/>
    <col min="4609" max="4609" width="38.81640625" customWidth="1"/>
    <col min="4610" max="4610" width="9.26953125" customWidth="1"/>
    <col min="4611" max="4611" width="10.26953125" customWidth="1"/>
    <col min="4612" max="4612" width="7.453125" customWidth="1"/>
    <col min="4613" max="4613" width="35.7265625" customWidth="1"/>
    <col min="4864" max="4864" width="28.7265625" customWidth="1"/>
    <col min="4865" max="4865" width="38.81640625" customWidth="1"/>
    <col min="4866" max="4866" width="9.26953125" customWidth="1"/>
    <col min="4867" max="4867" width="10.26953125" customWidth="1"/>
    <col min="4868" max="4868" width="7.453125" customWidth="1"/>
    <col min="4869" max="4869" width="35.7265625" customWidth="1"/>
    <col min="5120" max="5120" width="28.7265625" customWidth="1"/>
    <col min="5121" max="5121" width="38.81640625" customWidth="1"/>
    <col min="5122" max="5122" width="9.26953125" customWidth="1"/>
    <col min="5123" max="5123" width="10.26953125" customWidth="1"/>
    <col min="5124" max="5124" width="7.453125" customWidth="1"/>
    <col min="5125" max="5125" width="35.7265625" customWidth="1"/>
    <col min="5376" max="5376" width="28.7265625" customWidth="1"/>
    <col min="5377" max="5377" width="38.81640625" customWidth="1"/>
    <col min="5378" max="5378" width="9.26953125" customWidth="1"/>
    <col min="5379" max="5379" width="10.26953125" customWidth="1"/>
    <col min="5380" max="5380" width="7.453125" customWidth="1"/>
    <col min="5381" max="5381" width="35.7265625" customWidth="1"/>
    <col min="5632" max="5632" width="28.7265625" customWidth="1"/>
    <col min="5633" max="5633" width="38.81640625" customWidth="1"/>
    <col min="5634" max="5634" width="9.26953125" customWidth="1"/>
    <col min="5635" max="5635" width="10.26953125" customWidth="1"/>
    <col min="5636" max="5636" width="7.453125" customWidth="1"/>
    <col min="5637" max="5637" width="35.7265625" customWidth="1"/>
    <col min="5888" max="5888" width="28.7265625" customWidth="1"/>
    <col min="5889" max="5889" width="38.81640625" customWidth="1"/>
    <col min="5890" max="5890" width="9.26953125" customWidth="1"/>
    <col min="5891" max="5891" width="10.26953125" customWidth="1"/>
    <col min="5892" max="5892" width="7.453125" customWidth="1"/>
    <col min="5893" max="5893" width="35.7265625" customWidth="1"/>
    <col min="6144" max="6144" width="28.7265625" customWidth="1"/>
    <col min="6145" max="6145" width="38.81640625" customWidth="1"/>
    <col min="6146" max="6146" width="9.26953125" customWidth="1"/>
    <col min="6147" max="6147" width="10.26953125" customWidth="1"/>
    <col min="6148" max="6148" width="7.453125" customWidth="1"/>
    <col min="6149" max="6149" width="35.7265625" customWidth="1"/>
    <col min="6400" max="6400" width="28.7265625" customWidth="1"/>
    <col min="6401" max="6401" width="38.81640625" customWidth="1"/>
    <col min="6402" max="6402" width="9.26953125" customWidth="1"/>
    <col min="6403" max="6403" width="10.26953125" customWidth="1"/>
    <col min="6404" max="6404" width="7.453125" customWidth="1"/>
    <col min="6405" max="6405" width="35.7265625" customWidth="1"/>
    <col min="6656" max="6656" width="28.7265625" customWidth="1"/>
    <col min="6657" max="6657" width="38.81640625" customWidth="1"/>
    <col min="6658" max="6658" width="9.26953125" customWidth="1"/>
    <col min="6659" max="6659" width="10.26953125" customWidth="1"/>
    <col min="6660" max="6660" width="7.453125" customWidth="1"/>
    <col min="6661" max="6661" width="35.7265625" customWidth="1"/>
    <col min="6912" max="6912" width="28.7265625" customWidth="1"/>
    <col min="6913" max="6913" width="38.81640625" customWidth="1"/>
    <col min="6914" max="6914" width="9.26953125" customWidth="1"/>
    <col min="6915" max="6915" width="10.26953125" customWidth="1"/>
    <col min="6916" max="6916" width="7.453125" customWidth="1"/>
    <col min="6917" max="6917" width="35.7265625" customWidth="1"/>
    <col min="7168" max="7168" width="28.7265625" customWidth="1"/>
    <col min="7169" max="7169" width="38.81640625" customWidth="1"/>
    <col min="7170" max="7170" width="9.26953125" customWidth="1"/>
    <col min="7171" max="7171" width="10.26953125" customWidth="1"/>
    <col min="7172" max="7172" width="7.453125" customWidth="1"/>
    <col min="7173" max="7173" width="35.7265625" customWidth="1"/>
    <col min="7424" max="7424" width="28.7265625" customWidth="1"/>
    <col min="7425" max="7425" width="38.81640625" customWidth="1"/>
    <col min="7426" max="7426" width="9.26953125" customWidth="1"/>
    <col min="7427" max="7427" width="10.26953125" customWidth="1"/>
    <col min="7428" max="7428" width="7.453125" customWidth="1"/>
    <col min="7429" max="7429" width="35.7265625" customWidth="1"/>
    <col min="7680" max="7680" width="28.7265625" customWidth="1"/>
    <col min="7681" max="7681" width="38.81640625" customWidth="1"/>
    <col min="7682" max="7682" width="9.26953125" customWidth="1"/>
    <col min="7683" max="7683" width="10.26953125" customWidth="1"/>
    <col min="7684" max="7684" width="7.453125" customWidth="1"/>
    <col min="7685" max="7685" width="35.7265625" customWidth="1"/>
    <col min="7936" max="7936" width="28.7265625" customWidth="1"/>
    <col min="7937" max="7937" width="38.81640625" customWidth="1"/>
    <col min="7938" max="7938" width="9.26953125" customWidth="1"/>
    <col min="7939" max="7939" width="10.26953125" customWidth="1"/>
    <col min="7940" max="7940" width="7.453125" customWidth="1"/>
    <col min="7941" max="7941" width="35.7265625" customWidth="1"/>
    <col min="8192" max="8192" width="28.7265625" customWidth="1"/>
    <col min="8193" max="8193" width="38.81640625" customWidth="1"/>
    <col min="8194" max="8194" width="9.26953125" customWidth="1"/>
    <col min="8195" max="8195" width="10.26953125" customWidth="1"/>
    <col min="8196" max="8196" width="7.453125" customWidth="1"/>
    <col min="8197" max="8197" width="35.7265625" customWidth="1"/>
    <col min="8448" max="8448" width="28.7265625" customWidth="1"/>
    <col min="8449" max="8449" width="38.81640625" customWidth="1"/>
    <col min="8450" max="8450" width="9.26953125" customWidth="1"/>
    <col min="8451" max="8451" width="10.26953125" customWidth="1"/>
    <col min="8452" max="8452" width="7.453125" customWidth="1"/>
    <col min="8453" max="8453" width="35.7265625" customWidth="1"/>
    <col min="8704" max="8704" width="28.7265625" customWidth="1"/>
    <col min="8705" max="8705" width="38.81640625" customWidth="1"/>
    <col min="8706" max="8706" width="9.26953125" customWidth="1"/>
    <col min="8707" max="8707" width="10.26953125" customWidth="1"/>
    <col min="8708" max="8708" width="7.453125" customWidth="1"/>
    <col min="8709" max="8709" width="35.7265625" customWidth="1"/>
    <col min="8960" max="8960" width="28.7265625" customWidth="1"/>
    <col min="8961" max="8961" width="38.81640625" customWidth="1"/>
    <col min="8962" max="8962" width="9.26953125" customWidth="1"/>
    <col min="8963" max="8963" width="10.26953125" customWidth="1"/>
    <col min="8964" max="8964" width="7.453125" customWidth="1"/>
    <col min="8965" max="8965" width="35.7265625" customWidth="1"/>
    <col min="9216" max="9216" width="28.7265625" customWidth="1"/>
    <col min="9217" max="9217" width="38.81640625" customWidth="1"/>
    <col min="9218" max="9218" width="9.26953125" customWidth="1"/>
    <col min="9219" max="9219" width="10.26953125" customWidth="1"/>
    <col min="9220" max="9220" width="7.453125" customWidth="1"/>
    <col min="9221" max="9221" width="35.7265625" customWidth="1"/>
    <col min="9472" max="9472" width="28.7265625" customWidth="1"/>
    <col min="9473" max="9473" width="38.81640625" customWidth="1"/>
    <col min="9474" max="9474" width="9.26953125" customWidth="1"/>
    <col min="9475" max="9475" width="10.26953125" customWidth="1"/>
    <col min="9476" max="9476" width="7.453125" customWidth="1"/>
    <col min="9477" max="9477" width="35.7265625" customWidth="1"/>
    <col min="9728" max="9728" width="28.7265625" customWidth="1"/>
    <col min="9729" max="9729" width="38.81640625" customWidth="1"/>
    <col min="9730" max="9730" width="9.26953125" customWidth="1"/>
    <col min="9731" max="9731" width="10.26953125" customWidth="1"/>
    <col min="9732" max="9732" width="7.453125" customWidth="1"/>
    <col min="9733" max="9733" width="35.7265625" customWidth="1"/>
    <col min="9984" max="9984" width="28.7265625" customWidth="1"/>
    <col min="9985" max="9985" width="38.81640625" customWidth="1"/>
    <col min="9986" max="9986" width="9.26953125" customWidth="1"/>
    <col min="9987" max="9987" width="10.26953125" customWidth="1"/>
    <col min="9988" max="9988" width="7.453125" customWidth="1"/>
    <col min="9989" max="9989" width="35.7265625" customWidth="1"/>
    <col min="10240" max="10240" width="28.7265625" customWidth="1"/>
    <col min="10241" max="10241" width="38.81640625" customWidth="1"/>
    <col min="10242" max="10242" width="9.26953125" customWidth="1"/>
    <col min="10243" max="10243" width="10.26953125" customWidth="1"/>
    <col min="10244" max="10244" width="7.453125" customWidth="1"/>
    <col min="10245" max="10245" width="35.7265625" customWidth="1"/>
    <col min="10496" max="10496" width="28.7265625" customWidth="1"/>
    <col min="10497" max="10497" width="38.81640625" customWidth="1"/>
    <col min="10498" max="10498" width="9.26953125" customWidth="1"/>
    <col min="10499" max="10499" width="10.26953125" customWidth="1"/>
    <col min="10500" max="10500" width="7.453125" customWidth="1"/>
    <col min="10501" max="10501" width="35.7265625" customWidth="1"/>
    <col min="10752" max="10752" width="28.7265625" customWidth="1"/>
    <col min="10753" max="10753" width="38.81640625" customWidth="1"/>
    <col min="10754" max="10754" width="9.26953125" customWidth="1"/>
    <col min="10755" max="10755" width="10.26953125" customWidth="1"/>
    <col min="10756" max="10756" width="7.453125" customWidth="1"/>
    <col min="10757" max="10757" width="35.7265625" customWidth="1"/>
    <col min="11008" max="11008" width="28.7265625" customWidth="1"/>
    <col min="11009" max="11009" width="38.81640625" customWidth="1"/>
    <col min="11010" max="11010" width="9.26953125" customWidth="1"/>
    <col min="11011" max="11011" width="10.26953125" customWidth="1"/>
    <col min="11012" max="11012" width="7.453125" customWidth="1"/>
    <col min="11013" max="11013" width="35.7265625" customWidth="1"/>
    <col min="11264" max="11264" width="28.7265625" customWidth="1"/>
    <col min="11265" max="11265" width="38.81640625" customWidth="1"/>
    <col min="11266" max="11266" width="9.26953125" customWidth="1"/>
    <col min="11267" max="11267" width="10.26953125" customWidth="1"/>
    <col min="11268" max="11268" width="7.453125" customWidth="1"/>
    <col min="11269" max="11269" width="35.7265625" customWidth="1"/>
    <col min="11520" max="11520" width="28.7265625" customWidth="1"/>
    <col min="11521" max="11521" width="38.81640625" customWidth="1"/>
    <col min="11522" max="11522" width="9.26953125" customWidth="1"/>
    <col min="11523" max="11523" width="10.26953125" customWidth="1"/>
    <col min="11524" max="11524" width="7.453125" customWidth="1"/>
    <col min="11525" max="11525" width="35.7265625" customWidth="1"/>
    <col min="11776" max="11776" width="28.7265625" customWidth="1"/>
    <col min="11777" max="11777" width="38.81640625" customWidth="1"/>
    <col min="11778" max="11778" width="9.26953125" customWidth="1"/>
    <col min="11779" max="11779" width="10.26953125" customWidth="1"/>
    <col min="11780" max="11780" width="7.453125" customWidth="1"/>
    <col min="11781" max="11781" width="35.7265625" customWidth="1"/>
    <col min="12032" max="12032" width="28.7265625" customWidth="1"/>
    <col min="12033" max="12033" width="38.81640625" customWidth="1"/>
    <col min="12034" max="12034" width="9.26953125" customWidth="1"/>
    <col min="12035" max="12035" width="10.26953125" customWidth="1"/>
    <col min="12036" max="12036" width="7.453125" customWidth="1"/>
    <col min="12037" max="12037" width="35.7265625" customWidth="1"/>
    <col min="12288" max="12288" width="28.7265625" customWidth="1"/>
    <col min="12289" max="12289" width="38.81640625" customWidth="1"/>
    <col min="12290" max="12290" width="9.26953125" customWidth="1"/>
    <col min="12291" max="12291" width="10.26953125" customWidth="1"/>
    <col min="12292" max="12292" width="7.453125" customWidth="1"/>
    <col min="12293" max="12293" width="35.7265625" customWidth="1"/>
    <col min="12544" max="12544" width="28.7265625" customWidth="1"/>
    <col min="12545" max="12545" width="38.81640625" customWidth="1"/>
    <col min="12546" max="12546" width="9.26953125" customWidth="1"/>
    <col min="12547" max="12547" width="10.26953125" customWidth="1"/>
    <col min="12548" max="12548" width="7.453125" customWidth="1"/>
    <col min="12549" max="12549" width="35.7265625" customWidth="1"/>
    <col min="12800" max="12800" width="28.7265625" customWidth="1"/>
    <col min="12801" max="12801" width="38.81640625" customWidth="1"/>
    <col min="12802" max="12802" width="9.26953125" customWidth="1"/>
    <col min="12803" max="12803" width="10.26953125" customWidth="1"/>
    <col min="12804" max="12804" width="7.453125" customWidth="1"/>
    <col min="12805" max="12805" width="35.7265625" customWidth="1"/>
    <col min="13056" max="13056" width="28.7265625" customWidth="1"/>
    <col min="13057" max="13057" width="38.81640625" customWidth="1"/>
    <col min="13058" max="13058" width="9.26953125" customWidth="1"/>
    <col min="13059" max="13059" width="10.26953125" customWidth="1"/>
    <col min="13060" max="13060" width="7.453125" customWidth="1"/>
    <col min="13061" max="13061" width="35.7265625" customWidth="1"/>
    <col min="13312" max="13312" width="28.7265625" customWidth="1"/>
    <col min="13313" max="13313" width="38.81640625" customWidth="1"/>
    <col min="13314" max="13314" width="9.26953125" customWidth="1"/>
    <col min="13315" max="13315" width="10.26953125" customWidth="1"/>
    <col min="13316" max="13316" width="7.453125" customWidth="1"/>
    <col min="13317" max="13317" width="35.7265625" customWidth="1"/>
    <col min="13568" max="13568" width="28.7265625" customWidth="1"/>
    <col min="13569" max="13569" width="38.81640625" customWidth="1"/>
    <col min="13570" max="13570" width="9.26953125" customWidth="1"/>
    <col min="13571" max="13571" width="10.26953125" customWidth="1"/>
    <col min="13572" max="13572" width="7.453125" customWidth="1"/>
    <col min="13573" max="13573" width="35.7265625" customWidth="1"/>
    <col min="13824" max="13824" width="28.7265625" customWidth="1"/>
    <col min="13825" max="13825" width="38.81640625" customWidth="1"/>
    <col min="13826" max="13826" width="9.26953125" customWidth="1"/>
    <col min="13827" max="13827" width="10.26953125" customWidth="1"/>
    <col min="13828" max="13828" width="7.453125" customWidth="1"/>
    <col min="13829" max="13829" width="35.7265625" customWidth="1"/>
    <col min="14080" max="14080" width="28.7265625" customWidth="1"/>
    <col min="14081" max="14081" width="38.81640625" customWidth="1"/>
    <col min="14082" max="14082" width="9.26953125" customWidth="1"/>
    <col min="14083" max="14083" width="10.26953125" customWidth="1"/>
    <col min="14084" max="14084" width="7.453125" customWidth="1"/>
    <col min="14085" max="14085" width="35.7265625" customWidth="1"/>
    <col min="14336" max="14336" width="28.7265625" customWidth="1"/>
    <col min="14337" max="14337" width="38.81640625" customWidth="1"/>
    <col min="14338" max="14338" width="9.26953125" customWidth="1"/>
    <col min="14339" max="14339" width="10.26953125" customWidth="1"/>
    <col min="14340" max="14340" width="7.453125" customWidth="1"/>
    <col min="14341" max="14341" width="35.7265625" customWidth="1"/>
    <col min="14592" max="14592" width="28.7265625" customWidth="1"/>
    <col min="14593" max="14593" width="38.81640625" customWidth="1"/>
    <col min="14594" max="14594" width="9.26953125" customWidth="1"/>
    <col min="14595" max="14595" width="10.26953125" customWidth="1"/>
    <col min="14596" max="14596" width="7.453125" customWidth="1"/>
    <col min="14597" max="14597" width="35.7265625" customWidth="1"/>
    <col min="14848" max="14848" width="28.7265625" customWidth="1"/>
    <col min="14849" max="14849" width="38.81640625" customWidth="1"/>
    <col min="14850" max="14850" width="9.26953125" customWidth="1"/>
    <col min="14851" max="14851" width="10.26953125" customWidth="1"/>
    <col min="14852" max="14852" width="7.453125" customWidth="1"/>
    <col min="14853" max="14853" width="35.7265625" customWidth="1"/>
    <col min="15104" max="15104" width="28.7265625" customWidth="1"/>
    <col min="15105" max="15105" width="38.81640625" customWidth="1"/>
    <col min="15106" max="15106" width="9.26953125" customWidth="1"/>
    <col min="15107" max="15107" width="10.26953125" customWidth="1"/>
    <col min="15108" max="15108" width="7.453125" customWidth="1"/>
    <col min="15109" max="15109" width="35.7265625" customWidth="1"/>
    <col min="15360" max="15360" width="28.7265625" customWidth="1"/>
    <col min="15361" max="15361" width="38.81640625" customWidth="1"/>
    <col min="15362" max="15362" width="9.26953125" customWidth="1"/>
    <col min="15363" max="15363" width="10.26953125" customWidth="1"/>
    <col min="15364" max="15364" width="7.453125" customWidth="1"/>
    <col min="15365" max="15365" width="35.7265625" customWidth="1"/>
    <col min="15616" max="15616" width="28.7265625" customWidth="1"/>
    <col min="15617" max="15617" width="38.81640625" customWidth="1"/>
    <col min="15618" max="15618" width="9.26953125" customWidth="1"/>
    <col min="15619" max="15619" width="10.26953125" customWidth="1"/>
    <col min="15620" max="15620" width="7.453125" customWidth="1"/>
    <col min="15621" max="15621" width="35.7265625" customWidth="1"/>
    <col min="15872" max="15872" width="28.7265625" customWidth="1"/>
    <col min="15873" max="15873" width="38.81640625" customWidth="1"/>
    <col min="15874" max="15874" width="9.26953125" customWidth="1"/>
    <col min="15875" max="15875" width="10.26953125" customWidth="1"/>
    <col min="15876" max="15876" width="7.453125" customWidth="1"/>
    <col min="15877" max="15877" width="35.7265625" customWidth="1"/>
    <col min="16128" max="16128" width="28.7265625" customWidth="1"/>
    <col min="16129" max="16129" width="38.81640625" customWidth="1"/>
    <col min="16130" max="16130" width="9.26953125" customWidth="1"/>
    <col min="16131" max="16131" width="10.26953125" customWidth="1"/>
    <col min="16132" max="16132" width="7.453125" customWidth="1"/>
    <col min="16133" max="16133" width="35.7265625" customWidth="1"/>
  </cols>
  <sheetData>
    <row r="1" spans="1:8" s="139" customFormat="1" ht="69" customHeight="1" x14ac:dyDescent="0.25">
      <c r="A1" s="397" t="s">
        <v>313</v>
      </c>
      <c r="B1" s="397"/>
      <c r="C1" s="397"/>
      <c r="D1" s="397"/>
      <c r="E1" s="397"/>
      <c r="F1" s="397"/>
      <c r="G1" s="397"/>
      <c r="H1" s="397"/>
    </row>
    <row r="2" spans="1:8" ht="20" customHeight="1" x14ac:dyDescent="0.35">
      <c r="A2" s="420" t="s">
        <v>337</v>
      </c>
      <c r="B2" s="420"/>
      <c r="C2" s="420"/>
      <c r="D2" s="420"/>
      <c r="E2" s="420"/>
      <c r="F2" s="420"/>
      <c r="G2" s="420"/>
      <c r="H2" s="420"/>
    </row>
    <row r="3" spans="1:8" ht="20" x14ac:dyDescent="0.35">
      <c r="A3" s="421"/>
      <c r="B3" s="421"/>
      <c r="C3" s="421"/>
      <c r="D3" s="421"/>
      <c r="E3" s="421"/>
    </row>
    <row r="4" spans="1:8" ht="16" thickBot="1" x14ac:dyDescent="0.4">
      <c r="A4" s="422"/>
      <c r="B4" s="423"/>
      <c r="C4" s="467" t="s">
        <v>299</v>
      </c>
      <c r="D4" s="467"/>
      <c r="E4" s="467"/>
      <c r="F4" s="468" t="s">
        <v>307</v>
      </c>
      <c r="G4" s="468"/>
      <c r="H4" s="468"/>
    </row>
    <row r="5" spans="1:8" ht="15.5" x14ac:dyDescent="0.35">
      <c r="A5" s="424" t="s">
        <v>331</v>
      </c>
      <c r="B5" s="425" t="s">
        <v>332</v>
      </c>
      <c r="C5" s="450" t="s">
        <v>194</v>
      </c>
      <c r="D5" s="450"/>
      <c r="E5" s="451" t="s">
        <v>286</v>
      </c>
      <c r="F5" s="454" t="s">
        <v>194</v>
      </c>
      <c r="G5" s="454"/>
      <c r="H5" s="455" t="s">
        <v>286</v>
      </c>
    </row>
    <row r="6" spans="1:8" ht="16" thickBot="1" x14ac:dyDescent="0.4">
      <c r="A6" s="426"/>
      <c r="B6" s="427"/>
      <c r="C6" s="452" t="s">
        <v>35</v>
      </c>
      <c r="D6" s="452" t="s">
        <v>36</v>
      </c>
      <c r="E6" s="453"/>
      <c r="F6" s="456" t="s">
        <v>35</v>
      </c>
      <c r="G6" s="456" t="s">
        <v>36</v>
      </c>
      <c r="H6" s="457"/>
    </row>
    <row r="7" spans="1:8" ht="15.5" x14ac:dyDescent="0.35">
      <c r="A7" s="428">
        <v>1</v>
      </c>
      <c r="B7" s="429" t="s">
        <v>335</v>
      </c>
      <c r="C7" s="429" t="s">
        <v>200</v>
      </c>
      <c r="D7" s="430"/>
      <c r="E7" s="431" t="s">
        <v>194</v>
      </c>
      <c r="F7" s="429" t="s">
        <v>200</v>
      </c>
      <c r="G7" s="430"/>
      <c r="H7" s="431" t="s">
        <v>194</v>
      </c>
    </row>
    <row r="8" spans="1:8" ht="15.5" x14ac:dyDescent="0.35">
      <c r="A8" s="428">
        <v>2</v>
      </c>
      <c r="B8" s="429" t="s">
        <v>336</v>
      </c>
      <c r="C8" s="429" t="s">
        <v>200</v>
      </c>
      <c r="D8" s="429"/>
      <c r="E8" s="432" t="s">
        <v>194</v>
      </c>
      <c r="F8" s="429" t="s">
        <v>200</v>
      </c>
      <c r="G8" s="429"/>
      <c r="H8" s="432" t="s">
        <v>194</v>
      </c>
    </row>
    <row r="9" spans="1:8" ht="15.5" x14ac:dyDescent="0.35">
      <c r="A9" s="428">
        <v>3</v>
      </c>
      <c r="B9" s="429" t="s">
        <v>333</v>
      </c>
      <c r="C9" s="429" t="s">
        <v>200</v>
      </c>
      <c r="D9" s="429"/>
      <c r="E9" s="432" t="s">
        <v>194</v>
      </c>
      <c r="F9" s="429" t="s">
        <v>200</v>
      </c>
      <c r="G9" s="429"/>
      <c r="H9" s="432" t="s">
        <v>194</v>
      </c>
    </row>
    <row r="10" spans="1:8" ht="16" thickBot="1" x14ac:dyDescent="0.4">
      <c r="A10" s="428">
        <v>4</v>
      </c>
      <c r="B10" s="458" t="s">
        <v>334</v>
      </c>
      <c r="C10" s="458" t="s">
        <v>200</v>
      </c>
      <c r="D10" s="458"/>
      <c r="E10" s="460" t="s">
        <v>194</v>
      </c>
      <c r="F10" s="458" t="s">
        <v>200</v>
      </c>
      <c r="G10" s="458"/>
      <c r="H10" s="460" t="s">
        <v>194</v>
      </c>
    </row>
    <row r="11" spans="1:8" ht="15" thickBot="1" x14ac:dyDescent="0.4">
      <c r="A11" s="435"/>
      <c r="B11" s="459" t="s">
        <v>245</v>
      </c>
      <c r="C11" s="464" t="s">
        <v>293</v>
      </c>
      <c r="D11" s="465"/>
      <c r="E11" s="466"/>
      <c r="F11" s="461" t="s">
        <v>293</v>
      </c>
      <c r="G11" s="462"/>
      <c r="H11" s="463"/>
    </row>
    <row r="12" spans="1:8" x14ac:dyDescent="0.35">
      <c r="A12" s="435"/>
      <c r="B12" s="436"/>
      <c r="C12" s="436"/>
      <c r="D12" s="433"/>
      <c r="E12" s="434"/>
    </row>
    <row r="13" spans="1:8" x14ac:dyDescent="0.35">
      <c r="A13" s="435"/>
      <c r="B13" s="436"/>
      <c r="C13" s="436"/>
      <c r="D13" s="433"/>
      <c r="E13" s="434"/>
    </row>
    <row r="14" spans="1:8" x14ac:dyDescent="0.35">
      <c r="A14" s="435"/>
      <c r="B14" s="436"/>
      <c r="C14" s="436"/>
      <c r="D14" s="433"/>
      <c r="E14" s="434"/>
    </row>
    <row r="15" spans="1:8" x14ac:dyDescent="0.35">
      <c r="A15" s="435"/>
      <c r="B15" s="436"/>
      <c r="C15" s="436"/>
      <c r="D15" s="433"/>
      <c r="E15" s="434"/>
    </row>
    <row r="16" spans="1:8" x14ac:dyDescent="0.35">
      <c r="A16" s="435"/>
      <c r="B16" s="436"/>
      <c r="C16" s="436"/>
      <c r="D16" s="433"/>
      <c r="E16" s="434"/>
    </row>
    <row r="17" spans="1:5" x14ac:dyDescent="0.35">
      <c r="A17" s="435"/>
      <c r="B17" s="436"/>
      <c r="C17" s="436"/>
      <c r="D17" s="433"/>
      <c r="E17" s="434"/>
    </row>
    <row r="18" spans="1:5" x14ac:dyDescent="0.35">
      <c r="A18" s="437"/>
      <c r="B18" s="438"/>
      <c r="C18" s="438"/>
      <c r="D18" s="433"/>
      <c r="E18" s="434"/>
    </row>
    <row r="19" spans="1:5" x14ac:dyDescent="0.35">
      <c r="A19" s="439"/>
      <c r="B19" s="440"/>
      <c r="C19" s="440"/>
      <c r="D19" s="434"/>
      <c r="E19" s="434"/>
    </row>
    <row r="20" spans="1:5" x14ac:dyDescent="0.35">
      <c r="A20" s="439"/>
      <c r="B20" s="441"/>
      <c r="C20" s="441"/>
      <c r="D20" s="434"/>
      <c r="E20" s="434"/>
    </row>
    <row r="21" spans="1:5" x14ac:dyDescent="0.35">
      <c r="A21" s="439"/>
      <c r="B21" s="441"/>
      <c r="C21" s="441"/>
      <c r="D21" s="434"/>
      <c r="E21" s="434"/>
    </row>
    <row r="22" spans="1:5" x14ac:dyDescent="0.35">
      <c r="A22" s="439"/>
      <c r="B22" s="441"/>
      <c r="C22" s="441"/>
      <c r="D22" s="434"/>
      <c r="E22" s="434"/>
    </row>
    <row r="23" spans="1:5" x14ac:dyDescent="0.35">
      <c r="A23" s="434"/>
      <c r="B23" s="442"/>
      <c r="C23" s="443"/>
      <c r="D23" s="434"/>
      <c r="E23" s="434"/>
    </row>
    <row r="24" spans="1:5" x14ac:dyDescent="0.35">
      <c r="A24" s="444"/>
      <c r="B24" s="444"/>
      <c r="C24" s="444"/>
      <c r="D24" s="434"/>
      <c r="E24" s="434"/>
    </row>
    <row r="25" spans="1:5" x14ac:dyDescent="0.35">
      <c r="A25" s="434"/>
      <c r="B25" s="442"/>
      <c r="C25" s="443"/>
      <c r="D25" s="434"/>
      <c r="E25" s="434"/>
    </row>
    <row r="26" spans="1:5" x14ac:dyDescent="0.35">
      <c r="A26" s="445"/>
      <c r="B26" s="446"/>
      <c r="C26" s="446"/>
      <c r="D26" s="434"/>
      <c r="E26" s="434"/>
    </row>
    <row r="27" spans="1:5" x14ac:dyDescent="0.35">
      <c r="A27" s="445"/>
      <c r="B27" s="447"/>
      <c r="C27" s="447"/>
      <c r="D27" s="434"/>
      <c r="E27" s="434"/>
    </row>
    <row r="28" spans="1:5" x14ac:dyDescent="0.35">
      <c r="A28" s="445"/>
      <c r="B28" s="447"/>
      <c r="C28" s="447"/>
      <c r="D28" s="434"/>
      <c r="E28" s="434"/>
    </row>
    <row r="29" spans="1:5" x14ac:dyDescent="0.35">
      <c r="A29" s="445"/>
      <c r="B29" s="447"/>
      <c r="C29" s="447"/>
      <c r="D29" s="434"/>
      <c r="E29" s="434"/>
    </row>
    <row r="30" spans="1:5" x14ac:dyDescent="0.35">
      <c r="A30" s="445"/>
      <c r="B30" s="447"/>
      <c r="C30" s="447"/>
      <c r="D30" s="434"/>
      <c r="E30" s="434"/>
    </row>
    <row r="31" spans="1:5" x14ac:dyDescent="0.35">
      <c r="A31" s="448"/>
      <c r="B31" s="449"/>
      <c r="C31" s="449"/>
    </row>
    <row r="32" spans="1:5" x14ac:dyDescent="0.35">
      <c r="A32" s="448"/>
      <c r="B32" s="449"/>
      <c r="C32" s="449"/>
    </row>
    <row r="33" spans="1:3" x14ac:dyDescent="0.35">
      <c r="A33" s="448"/>
      <c r="B33" s="449"/>
      <c r="C33" s="449"/>
    </row>
    <row r="34" spans="1:3" x14ac:dyDescent="0.35">
      <c r="A34" s="448"/>
      <c r="B34" s="448"/>
      <c r="C34" s="448"/>
    </row>
    <row r="35" spans="1:3" x14ac:dyDescent="0.35">
      <c r="A35" s="448"/>
      <c r="B35" s="448"/>
      <c r="C35" s="448"/>
    </row>
    <row r="36" spans="1:3" x14ac:dyDescent="0.35">
      <c r="A36" s="448"/>
      <c r="B36" s="448"/>
      <c r="C36" s="448"/>
    </row>
    <row r="37" spans="1:3" x14ac:dyDescent="0.35">
      <c r="A37" s="448"/>
      <c r="B37" s="448"/>
      <c r="C37" s="448"/>
    </row>
  </sheetData>
  <mergeCells count="32">
    <mergeCell ref="C4:E4"/>
    <mergeCell ref="F5:G5"/>
    <mergeCell ref="H5:H6"/>
    <mergeCell ref="F4:H4"/>
    <mergeCell ref="A1:H1"/>
    <mergeCell ref="A2:H2"/>
    <mergeCell ref="B28:C28"/>
    <mergeCell ref="B29:C29"/>
    <mergeCell ref="B30:C30"/>
    <mergeCell ref="B31:C31"/>
    <mergeCell ref="B32:C32"/>
    <mergeCell ref="B33:C33"/>
    <mergeCell ref="B20:C20"/>
    <mergeCell ref="B21:C21"/>
    <mergeCell ref="B22:C22"/>
    <mergeCell ref="A24:C24"/>
    <mergeCell ref="B26:C26"/>
    <mergeCell ref="B27:C27"/>
    <mergeCell ref="B14:C14"/>
    <mergeCell ref="B15:C15"/>
    <mergeCell ref="B16:C16"/>
    <mergeCell ref="B17:C17"/>
    <mergeCell ref="B18:C18"/>
    <mergeCell ref="B19:C19"/>
    <mergeCell ref="B12:C12"/>
    <mergeCell ref="B13:C13"/>
    <mergeCell ref="C11:E11"/>
    <mergeCell ref="F11:H11"/>
    <mergeCell ref="A5:A6"/>
    <mergeCell ref="B5:B6"/>
    <mergeCell ref="C5:D5"/>
    <mergeCell ref="E5:E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I67"/>
  <sheetViews>
    <sheetView showGridLines="0" topLeftCell="A46" zoomScaleNormal="100" zoomScaleSheetLayoutView="85" workbookViewId="0">
      <selection activeCell="I60" sqref="I60"/>
    </sheetView>
  </sheetViews>
  <sheetFormatPr baseColWidth="10" defaultColWidth="11.453125" defaultRowHeight="20.149999999999999" customHeight="1" x14ac:dyDescent="0.35"/>
  <cols>
    <col min="1" max="1" width="25.54296875" style="11" customWidth="1"/>
    <col min="2" max="2" width="34.81640625" style="11" customWidth="1"/>
    <col min="3" max="3" width="40.1796875" style="11" customWidth="1"/>
    <col min="4" max="4" width="15.7265625" style="11" customWidth="1"/>
    <col min="5" max="7" width="11.453125" style="11"/>
    <col min="8" max="8" width="19.26953125" style="11" bestFit="1" customWidth="1"/>
    <col min="9" max="16384" width="11.453125" style="11"/>
  </cols>
  <sheetData>
    <row r="1" spans="1:9" ht="15" customHeight="1" x14ac:dyDescent="0.45">
      <c r="A1" s="214" t="s">
        <v>130</v>
      </c>
      <c r="B1" s="214"/>
      <c r="C1" s="214"/>
      <c r="D1" s="214"/>
      <c r="E1" s="214"/>
      <c r="F1" s="214"/>
    </row>
    <row r="2" spans="1:9" ht="20.149999999999999" customHeight="1" x14ac:dyDescent="0.45">
      <c r="A2" s="214" t="s">
        <v>6</v>
      </c>
      <c r="B2" s="214"/>
      <c r="C2" s="214"/>
      <c r="D2" s="214"/>
      <c r="E2" s="214"/>
      <c r="F2" s="214"/>
    </row>
    <row r="3" spans="1:9" ht="15" customHeight="1" x14ac:dyDescent="0.45">
      <c r="A3" s="214" t="s">
        <v>9</v>
      </c>
      <c r="B3" s="214"/>
      <c r="C3" s="214"/>
      <c r="D3" s="214"/>
      <c r="E3" s="214"/>
      <c r="F3" s="214"/>
    </row>
    <row r="4" spans="1:9" ht="15" customHeight="1" x14ac:dyDescent="0.45">
      <c r="A4" s="214" t="s">
        <v>37</v>
      </c>
      <c r="B4" s="214"/>
      <c r="C4" s="214"/>
      <c r="D4" s="214"/>
      <c r="E4" s="214"/>
      <c r="F4" s="214"/>
    </row>
    <row r="5" spans="1:9" ht="15" customHeight="1" x14ac:dyDescent="0.45">
      <c r="A5" s="71"/>
      <c r="B5" s="71"/>
      <c r="C5" s="71"/>
      <c r="D5" s="71"/>
      <c r="E5" s="71"/>
      <c r="F5" s="204" t="s">
        <v>190</v>
      </c>
      <c r="G5" s="205"/>
      <c r="H5" s="205"/>
      <c r="I5" s="205"/>
    </row>
    <row r="6" spans="1:9" ht="15.75" customHeight="1" x14ac:dyDescent="0.35">
      <c r="A6" s="206" t="s">
        <v>0</v>
      </c>
      <c r="B6" s="206"/>
      <c r="C6" s="206"/>
      <c r="D6" s="224" t="s">
        <v>44</v>
      </c>
      <c r="E6" s="206" t="s">
        <v>34</v>
      </c>
      <c r="F6" s="206"/>
      <c r="G6" s="203" t="s">
        <v>187</v>
      </c>
      <c r="H6" s="203" t="s">
        <v>188</v>
      </c>
      <c r="I6" s="203" t="s">
        <v>189</v>
      </c>
    </row>
    <row r="7" spans="1:9" ht="70.5" customHeight="1" x14ac:dyDescent="0.35">
      <c r="A7" s="206"/>
      <c r="B7" s="206"/>
      <c r="C7" s="206"/>
      <c r="D7" s="225"/>
      <c r="E7" s="41" t="s">
        <v>35</v>
      </c>
      <c r="F7" s="41" t="s">
        <v>36</v>
      </c>
      <c r="G7" s="203"/>
      <c r="H7" s="203"/>
      <c r="I7" s="203"/>
    </row>
    <row r="8" spans="1:9" ht="64.5" customHeight="1" x14ac:dyDescent="0.35">
      <c r="A8" s="207" t="s">
        <v>76</v>
      </c>
      <c r="B8" s="208"/>
      <c r="C8" s="208"/>
      <c r="D8" s="30">
        <v>50</v>
      </c>
      <c r="E8" s="98" t="s">
        <v>200</v>
      </c>
      <c r="F8" s="99"/>
      <c r="G8" s="99">
        <v>610</v>
      </c>
      <c r="H8" s="100" t="s">
        <v>203</v>
      </c>
      <c r="I8" s="99">
        <v>50</v>
      </c>
    </row>
    <row r="9" spans="1:9" ht="70.5" customHeight="1" x14ac:dyDescent="0.35">
      <c r="A9" s="207" t="s">
        <v>117</v>
      </c>
      <c r="B9" s="208"/>
      <c r="C9" s="208"/>
      <c r="D9" s="30">
        <v>30</v>
      </c>
      <c r="E9" s="99"/>
      <c r="F9" s="98" t="s">
        <v>200</v>
      </c>
      <c r="G9" s="99">
        <v>610</v>
      </c>
      <c r="H9" s="99"/>
      <c r="I9" s="99">
        <v>0</v>
      </c>
    </row>
    <row r="10" spans="1:9" ht="63.75" customHeight="1" x14ac:dyDescent="0.35">
      <c r="A10" s="207" t="s">
        <v>116</v>
      </c>
      <c r="B10" s="208"/>
      <c r="C10" s="208"/>
      <c r="D10" s="30">
        <v>50</v>
      </c>
      <c r="E10" s="98" t="s">
        <v>200</v>
      </c>
      <c r="F10" s="99"/>
      <c r="G10" s="99">
        <v>610</v>
      </c>
      <c r="H10" s="100" t="s">
        <v>201</v>
      </c>
      <c r="I10" s="99">
        <v>50</v>
      </c>
    </row>
    <row r="11" spans="1:9" ht="69" customHeight="1" x14ac:dyDescent="0.35">
      <c r="A11" s="209" t="s">
        <v>79</v>
      </c>
      <c r="B11" s="210"/>
      <c r="C11" s="210"/>
      <c r="D11" s="30">
        <v>50</v>
      </c>
      <c r="E11" s="98" t="s">
        <v>200</v>
      </c>
      <c r="F11" s="99"/>
      <c r="G11" s="99">
        <v>610</v>
      </c>
      <c r="H11" s="100" t="s">
        <v>202</v>
      </c>
      <c r="I11" s="99">
        <v>50</v>
      </c>
    </row>
    <row r="12" spans="1:9" ht="85.5" customHeight="1" x14ac:dyDescent="0.35">
      <c r="A12" s="209" t="s">
        <v>118</v>
      </c>
      <c r="B12" s="210"/>
      <c r="C12" s="210"/>
      <c r="D12" s="30">
        <v>30</v>
      </c>
      <c r="E12" s="98" t="s">
        <v>200</v>
      </c>
      <c r="F12" s="99"/>
      <c r="G12" s="99">
        <v>610</v>
      </c>
      <c r="H12" s="100" t="s">
        <v>204</v>
      </c>
      <c r="I12" s="99">
        <v>30</v>
      </c>
    </row>
    <row r="13" spans="1:9" ht="56.25" customHeight="1" x14ac:dyDescent="0.35">
      <c r="A13" s="227" t="s">
        <v>80</v>
      </c>
      <c r="B13" s="212"/>
      <c r="C13" s="213"/>
      <c r="D13" s="30">
        <v>30</v>
      </c>
      <c r="E13" s="98" t="s">
        <v>200</v>
      </c>
      <c r="F13" s="99"/>
      <c r="G13" s="99">
        <v>610</v>
      </c>
      <c r="H13" s="100" t="s">
        <v>205</v>
      </c>
      <c r="I13" s="99">
        <v>30</v>
      </c>
    </row>
    <row r="14" spans="1:9" ht="51.75" customHeight="1" x14ac:dyDescent="0.35">
      <c r="A14" s="227" t="s">
        <v>81</v>
      </c>
      <c r="B14" s="212"/>
      <c r="C14" s="213"/>
      <c r="D14" s="30">
        <v>80</v>
      </c>
      <c r="E14" s="99"/>
      <c r="F14" s="98" t="s">
        <v>200</v>
      </c>
      <c r="G14" s="99">
        <v>610</v>
      </c>
      <c r="H14" s="102"/>
      <c r="I14" s="99">
        <v>0</v>
      </c>
    </row>
    <row r="15" spans="1:9" ht="65.25" customHeight="1" x14ac:dyDescent="0.35">
      <c r="A15" s="211" t="s">
        <v>119</v>
      </c>
      <c r="B15" s="212"/>
      <c r="C15" s="213"/>
      <c r="D15" s="30">
        <v>20</v>
      </c>
      <c r="E15" s="99"/>
      <c r="F15" s="98" t="s">
        <v>200</v>
      </c>
      <c r="G15" s="99">
        <v>610</v>
      </c>
      <c r="H15" s="102"/>
      <c r="I15" s="99">
        <v>0</v>
      </c>
    </row>
    <row r="16" spans="1:9" ht="77.25" customHeight="1" x14ac:dyDescent="0.35">
      <c r="A16" s="211" t="s">
        <v>120</v>
      </c>
      <c r="B16" s="212"/>
      <c r="C16" s="213"/>
      <c r="D16" s="30">
        <v>30</v>
      </c>
      <c r="E16" s="98" t="s">
        <v>200</v>
      </c>
      <c r="F16" s="99"/>
      <c r="G16" s="99">
        <v>610</v>
      </c>
      <c r="H16" s="100" t="s">
        <v>206</v>
      </c>
      <c r="I16" s="101">
        <v>30</v>
      </c>
    </row>
    <row r="17" spans="1:9" ht="28.5" customHeight="1" x14ac:dyDescent="0.35">
      <c r="A17" s="211" t="s">
        <v>75</v>
      </c>
      <c r="B17" s="212"/>
      <c r="C17" s="213"/>
      <c r="D17" s="30">
        <v>30</v>
      </c>
      <c r="E17" s="98" t="s">
        <v>200</v>
      </c>
      <c r="F17" s="21"/>
      <c r="G17" s="99">
        <v>610</v>
      </c>
      <c r="H17" s="100" t="s">
        <v>207</v>
      </c>
      <c r="I17" s="21"/>
    </row>
    <row r="18" spans="1:9" ht="20.149999999999999" customHeight="1" x14ac:dyDescent="0.35">
      <c r="A18" s="226"/>
      <c r="B18" s="226"/>
      <c r="C18" s="226"/>
      <c r="D18" s="47">
        <f>SUM(D8:D17)</f>
        <v>400</v>
      </c>
      <c r="E18" s="27"/>
      <c r="H18" s="96" t="s">
        <v>71</v>
      </c>
      <c r="I18" s="21">
        <f>SUM(I8:I17)</f>
        <v>240</v>
      </c>
    </row>
    <row r="19" spans="1:9" ht="19.5" customHeight="1" x14ac:dyDescent="0.35">
      <c r="A19" s="15"/>
      <c r="B19" s="15"/>
      <c r="C19" s="15"/>
      <c r="D19" s="16"/>
    </row>
    <row r="20" spans="1:9" ht="20.149999999999999" customHeight="1" x14ac:dyDescent="0.35">
      <c r="A20" s="19"/>
      <c r="B20" s="20"/>
      <c r="C20" s="20"/>
      <c r="D20" s="20"/>
      <c r="H20" s="27" t="s">
        <v>195</v>
      </c>
      <c r="I20" s="11">
        <f>+I18*0.15</f>
        <v>36</v>
      </c>
    </row>
    <row r="22" spans="1:9" ht="39.75" customHeight="1" x14ac:dyDescent="0.35">
      <c r="A22" s="215" t="s">
        <v>48</v>
      </c>
      <c r="B22" s="216"/>
      <c r="C22" s="216"/>
      <c r="D22" s="217"/>
    </row>
    <row r="23" spans="1:9" ht="37.5" customHeight="1" x14ac:dyDescent="0.35">
      <c r="A23" s="218" t="s">
        <v>2</v>
      </c>
      <c r="B23" s="219"/>
      <c r="C23" s="219"/>
      <c r="D23" s="220"/>
    </row>
    <row r="24" spans="1:9" ht="41.25" customHeight="1" x14ac:dyDescent="0.35">
      <c r="A24" s="228" t="s">
        <v>3</v>
      </c>
      <c r="B24" s="228"/>
      <c r="C24" s="228"/>
      <c r="D24" s="228"/>
    </row>
    <row r="25" spans="1:9" ht="39.75" customHeight="1" x14ac:dyDescent="0.35">
      <c r="A25" s="228" t="s">
        <v>4</v>
      </c>
      <c r="B25" s="228"/>
      <c r="C25" s="228"/>
      <c r="D25" s="228"/>
    </row>
    <row r="26" spans="1:9" ht="42" customHeight="1" x14ac:dyDescent="0.35">
      <c r="A26" s="229" t="s">
        <v>133</v>
      </c>
      <c r="B26" s="230"/>
      <c r="C26" s="230"/>
      <c r="D26" s="231"/>
    </row>
    <row r="27" spans="1:9" ht="42" customHeight="1" x14ac:dyDescent="0.35">
      <c r="A27" s="228" t="s">
        <v>21</v>
      </c>
      <c r="B27" s="228"/>
      <c r="C27" s="228"/>
      <c r="D27" s="228"/>
    </row>
    <row r="28" spans="1:9" ht="37.5" customHeight="1" x14ac:dyDescent="0.35">
      <c r="A28" s="228" t="s">
        <v>134</v>
      </c>
      <c r="B28" s="228"/>
      <c r="C28" s="228"/>
      <c r="D28" s="228"/>
    </row>
    <row r="29" spans="1:9" ht="19.5" customHeight="1" x14ac:dyDescent="0.35"/>
    <row r="30" spans="1:9" ht="19.5" customHeight="1" x14ac:dyDescent="0.35">
      <c r="A30" s="232" t="s">
        <v>27</v>
      </c>
      <c r="B30" s="233"/>
      <c r="C30" s="233"/>
      <c r="D30" s="234"/>
    </row>
    <row r="31" spans="1:9" ht="50.25" customHeight="1" x14ac:dyDescent="0.35">
      <c r="A31" s="235" t="s">
        <v>51</v>
      </c>
      <c r="B31" s="236"/>
      <c r="C31" s="236"/>
      <c r="D31" s="236"/>
    </row>
    <row r="32" spans="1:9" ht="20.149999999999999" customHeight="1" x14ac:dyDescent="0.35">
      <c r="A32" s="237" t="s">
        <v>52</v>
      </c>
      <c r="B32" s="238"/>
      <c r="C32" s="238"/>
      <c r="D32" s="238"/>
      <c r="E32" s="239" t="s">
        <v>34</v>
      </c>
      <c r="F32" s="240"/>
      <c r="G32" s="203" t="s">
        <v>187</v>
      </c>
      <c r="H32" s="203" t="s">
        <v>188</v>
      </c>
      <c r="I32" s="203" t="s">
        <v>189</v>
      </c>
    </row>
    <row r="33" spans="1:9" ht="14.5" x14ac:dyDescent="0.35">
      <c r="A33" s="241" t="s">
        <v>15</v>
      </c>
      <c r="B33" s="241"/>
      <c r="C33" s="241" t="s">
        <v>14</v>
      </c>
      <c r="D33" s="241"/>
      <c r="E33" s="41" t="s">
        <v>35</v>
      </c>
      <c r="F33" s="41" t="s">
        <v>36</v>
      </c>
      <c r="G33" s="203"/>
      <c r="H33" s="203"/>
      <c r="I33" s="203"/>
    </row>
    <row r="34" spans="1:9" ht="20.149999999999999" customHeight="1" x14ac:dyDescent="0.35">
      <c r="A34" s="242" t="s">
        <v>5</v>
      </c>
      <c r="B34" s="242"/>
      <c r="C34" s="243" t="s">
        <v>53</v>
      </c>
      <c r="D34" s="243"/>
      <c r="E34" s="21"/>
      <c r="F34" s="21"/>
      <c r="G34" s="21"/>
      <c r="H34" s="21"/>
      <c r="I34" s="21"/>
    </row>
    <row r="35" spans="1:9" s="12" customFormat="1" ht="20.149999999999999" customHeight="1" x14ac:dyDescent="0.35">
      <c r="A35" s="242" t="s">
        <v>135</v>
      </c>
      <c r="B35" s="242"/>
      <c r="C35" s="243" t="s">
        <v>131</v>
      </c>
      <c r="D35" s="243"/>
      <c r="E35" s="98" t="s">
        <v>200</v>
      </c>
      <c r="F35" s="99"/>
      <c r="G35" s="98">
        <v>611</v>
      </c>
      <c r="H35" s="103">
        <v>5.0000000000000001E-3</v>
      </c>
      <c r="I35" s="99">
        <v>30</v>
      </c>
    </row>
    <row r="36" spans="1:9" ht="20.149999999999999" customHeight="1" x14ac:dyDescent="0.35">
      <c r="A36" s="242" t="s">
        <v>136</v>
      </c>
      <c r="B36" s="242"/>
      <c r="C36" s="243" t="s">
        <v>132</v>
      </c>
      <c r="D36" s="243"/>
      <c r="E36" s="21"/>
      <c r="F36" s="21"/>
      <c r="G36" s="21"/>
      <c r="H36" s="21"/>
      <c r="I36" s="21"/>
    </row>
    <row r="37" spans="1:9" ht="16.5" customHeight="1" x14ac:dyDescent="0.35">
      <c r="A37" s="9"/>
      <c r="B37" s="9"/>
      <c r="C37" s="10"/>
      <c r="D37" s="10"/>
      <c r="E37" s="12"/>
      <c r="F37" s="12"/>
      <c r="G37" s="12"/>
      <c r="H37" s="73"/>
      <c r="I37" s="12"/>
    </row>
    <row r="38" spans="1:9" ht="20.149999999999999" customHeight="1" x14ac:dyDescent="0.35">
      <c r="A38" s="235" t="s">
        <v>54</v>
      </c>
      <c r="B38" s="236"/>
      <c r="C38" s="236"/>
      <c r="D38" s="236"/>
      <c r="H38" s="72"/>
    </row>
    <row r="39" spans="1:9" ht="34.5" customHeight="1" x14ac:dyDescent="0.35">
      <c r="A39" s="244" t="s">
        <v>55</v>
      </c>
      <c r="B39" s="244"/>
      <c r="C39" s="244"/>
      <c r="D39" s="244"/>
      <c r="E39" s="206" t="s">
        <v>34</v>
      </c>
      <c r="F39" s="206"/>
      <c r="G39" s="203" t="s">
        <v>187</v>
      </c>
      <c r="H39" s="203" t="s">
        <v>188</v>
      </c>
      <c r="I39" s="203" t="s">
        <v>189</v>
      </c>
    </row>
    <row r="40" spans="1:9" ht="20.149999999999999" customHeight="1" x14ac:dyDescent="0.35">
      <c r="A40" s="241" t="s">
        <v>15</v>
      </c>
      <c r="B40" s="241"/>
      <c r="C40" s="241" t="s">
        <v>13</v>
      </c>
      <c r="D40" s="241"/>
      <c r="E40" s="41" t="s">
        <v>35</v>
      </c>
      <c r="F40" s="41" t="s">
        <v>36</v>
      </c>
      <c r="G40" s="203"/>
      <c r="H40" s="203"/>
      <c r="I40" s="203"/>
    </row>
    <row r="41" spans="1:9" ht="19.5" customHeight="1" x14ac:dyDescent="0.35">
      <c r="A41" s="242" t="s">
        <v>5</v>
      </c>
      <c r="B41" s="242"/>
      <c r="C41" s="243" t="s">
        <v>53</v>
      </c>
      <c r="D41" s="243"/>
      <c r="E41" s="99"/>
      <c r="F41" s="99"/>
      <c r="G41" s="99"/>
      <c r="H41" s="99"/>
      <c r="I41" s="99"/>
    </row>
    <row r="42" spans="1:9" ht="19.5" customHeight="1" x14ac:dyDescent="0.35">
      <c r="A42" s="242" t="s">
        <v>137</v>
      </c>
      <c r="B42" s="242"/>
      <c r="C42" s="243" t="s">
        <v>131</v>
      </c>
      <c r="D42" s="243"/>
      <c r="E42" s="98" t="s">
        <v>200</v>
      </c>
      <c r="F42" s="99"/>
      <c r="G42" s="98">
        <v>611</v>
      </c>
      <c r="H42" s="103">
        <v>0.05</v>
      </c>
      <c r="I42" s="99">
        <v>30</v>
      </c>
    </row>
    <row r="43" spans="1:9" ht="20.149999999999999" customHeight="1" x14ac:dyDescent="0.35">
      <c r="A43" s="242" t="s">
        <v>138</v>
      </c>
      <c r="B43" s="242"/>
      <c r="C43" s="243" t="s">
        <v>132</v>
      </c>
      <c r="D43" s="243"/>
      <c r="E43" s="99"/>
      <c r="F43" s="99"/>
      <c r="G43" s="99"/>
      <c r="H43" s="99"/>
      <c r="I43" s="99"/>
    </row>
    <row r="44" spans="1:9" ht="16.5" customHeight="1" x14ac:dyDescent="0.35">
      <c r="A44" s="9"/>
      <c r="B44" s="9"/>
      <c r="C44" s="10"/>
      <c r="D44" s="10"/>
      <c r="G44" s="12"/>
      <c r="H44" s="73"/>
      <c r="I44" s="12"/>
    </row>
    <row r="45" spans="1:9" ht="20.149999999999999" customHeight="1" x14ac:dyDescent="0.35">
      <c r="A45" s="245" t="s">
        <v>56</v>
      </c>
      <c r="B45" s="245"/>
      <c r="C45" s="245"/>
      <c r="D45" s="245"/>
    </row>
    <row r="46" spans="1:9" ht="34.5" customHeight="1" x14ac:dyDescent="0.35">
      <c r="A46" s="244" t="s">
        <v>78</v>
      </c>
      <c r="B46" s="244"/>
      <c r="C46" s="244"/>
      <c r="D46" s="244"/>
      <c r="E46" s="246" t="s">
        <v>34</v>
      </c>
      <c r="F46" s="240"/>
      <c r="G46" s="203" t="s">
        <v>187</v>
      </c>
      <c r="H46" s="203" t="s">
        <v>188</v>
      </c>
      <c r="I46" s="203" t="s">
        <v>189</v>
      </c>
    </row>
    <row r="47" spans="1:9" ht="20.149999999999999" customHeight="1" x14ac:dyDescent="0.35">
      <c r="A47" s="247" t="s">
        <v>15</v>
      </c>
      <c r="B47" s="247"/>
      <c r="C47" s="247" t="s">
        <v>13</v>
      </c>
      <c r="D47" s="247"/>
      <c r="E47" s="41" t="s">
        <v>35</v>
      </c>
      <c r="F47" s="41" t="s">
        <v>36</v>
      </c>
      <c r="G47" s="203"/>
      <c r="H47" s="203"/>
      <c r="I47" s="203"/>
    </row>
    <row r="48" spans="1:9" ht="20.149999999999999" customHeight="1" x14ac:dyDescent="0.35">
      <c r="A48" s="242" t="s">
        <v>5</v>
      </c>
      <c r="B48" s="242"/>
      <c r="C48" s="243" t="s">
        <v>53</v>
      </c>
      <c r="D48" s="243"/>
      <c r="E48" s="99"/>
      <c r="F48" s="99"/>
      <c r="G48" s="99"/>
      <c r="H48" s="99"/>
      <c r="I48" s="99"/>
    </row>
    <row r="49" spans="1:9" ht="20.149999999999999" customHeight="1" x14ac:dyDescent="0.35">
      <c r="A49" s="242" t="s">
        <v>140</v>
      </c>
      <c r="B49" s="242"/>
      <c r="C49" s="243" t="s">
        <v>131</v>
      </c>
      <c r="D49" s="243"/>
      <c r="E49" s="99"/>
      <c r="F49" s="99"/>
      <c r="G49" s="98"/>
      <c r="H49" s="103"/>
      <c r="I49" s="99"/>
    </row>
    <row r="50" spans="1:9" ht="20.149999999999999" customHeight="1" x14ac:dyDescent="0.35">
      <c r="A50" s="242" t="s">
        <v>139</v>
      </c>
      <c r="B50" s="242"/>
      <c r="C50" s="243" t="s">
        <v>132</v>
      </c>
      <c r="D50" s="243"/>
      <c r="E50" s="98" t="s">
        <v>200</v>
      </c>
      <c r="F50" s="99"/>
      <c r="G50" s="99">
        <v>611</v>
      </c>
      <c r="H50" s="104">
        <v>4.9000000000000002E-2</v>
      </c>
      <c r="I50" s="99">
        <v>10</v>
      </c>
    </row>
    <row r="51" spans="1:9" ht="20.149999999999999" customHeight="1" x14ac:dyDescent="0.35">
      <c r="A51" s="9"/>
      <c r="B51" s="9"/>
      <c r="C51" s="10"/>
      <c r="D51" s="10"/>
      <c r="E51" s="12"/>
      <c r="F51" s="12"/>
      <c r="G51" s="12"/>
      <c r="H51" s="73"/>
      <c r="I51" s="12"/>
    </row>
    <row r="52" spans="1:9" ht="20.149999999999999" customHeight="1" x14ac:dyDescent="0.35">
      <c r="A52" s="248" t="s">
        <v>141</v>
      </c>
      <c r="B52" s="249"/>
      <c r="C52" s="249"/>
      <c r="D52" s="250"/>
    </row>
    <row r="53" spans="1:9" ht="20.149999999999999" customHeight="1" x14ac:dyDescent="0.35">
      <c r="A53" s="221" t="s">
        <v>77</v>
      </c>
      <c r="B53" s="222"/>
      <c r="C53" s="222"/>
      <c r="D53" s="223"/>
      <c r="E53" s="239" t="s">
        <v>34</v>
      </c>
      <c r="F53" s="240"/>
      <c r="G53" s="203" t="s">
        <v>187</v>
      </c>
      <c r="H53" s="203" t="s">
        <v>188</v>
      </c>
      <c r="I53" s="203" t="s">
        <v>189</v>
      </c>
    </row>
    <row r="54" spans="1:9" ht="20.149999999999999" customHeight="1" x14ac:dyDescent="0.35">
      <c r="A54" s="251" t="s">
        <v>15</v>
      </c>
      <c r="B54" s="252"/>
      <c r="C54" s="251" t="s">
        <v>13</v>
      </c>
      <c r="D54" s="252"/>
      <c r="E54" s="41" t="s">
        <v>35</v>
      </c>
      <c r="F54" s="41" t="s">
        <v>36</v>
      </c>
      <c r="G54" s="203"/>
      <c r="H54" s="203"/>
      <c r="I54" s="203"/>
    </row>
    <row r="55" spans="1:9" ht="20.149999999999999" customHeight="1" x14ac:dyDescent="0.35">
      <c r="A55" s="242" t="s">
        <v>5</v>
      </c>
      <c r="B55" s="242"/>
      <c r="C55" s="243" t="s">
        <v>53</v>
      </c>
      <c r="D55" s="243"/>
      <c r="E55" s="99"/>
      <c r="F55" s="99"/>
      <c r="G55" s="99"/>
      <c r="H55" s="99"/>
      <c r="I55" s="99"/>
    </row>
    <row r="56" spans="1:9" ht="20.149999999999999" customHeight="1" x14ac:dyDescent="0.35">
      <c r="A56" s="242" t="s">
        <v>137</v>
      </c>
      <c r="B56" s="242"/>
      <c r="C56" s="243" t="s">
        <v>131</v>
      </c>
      <c r="D56" s="243"/>
      <c r="E56" s="98" t="s">
        <v>200</v>
      </c>
      <c r="F56" s="99"/>
      <c r="G56" s="98">
        <v>611</v>
      </c>
      <c r="H56" s="103">
        <v>0.05</v>
      </c>
      <c r="I56" s="99">
        <v>30</v>
      </c>
    </row>
    <row r="57" spans="1:9" ht="20.149999999999999" customHeight="1" x14ac:dyDescent="0.35">
      <c r="A57" s="242" t="s">
        <v>138</v>
      </c>
      <c r="B57" s="242"/>
      <c r="C57" s="243" t="s">
        <v>132</v>
      </c>
      <c r="D57" s="243"/>
      <c r="E57" s="99"/>
      <c r="F57" s="99"/>
      <c r="G57" s="99"/>
      <c r="H57" s="99"/>
      <c r="I57" s="99"/>
    </row>
    <row r="58" spans="1:9" ht="19.5" customHeight="1" x14ac:dyDescent="0.35"/>
    <row r="59" spans="1:9" ht="20.149999999999999" customHeight="1" x14ac:dyDescent="0.35">
      <c r="H59" s="75" t="s">
        <v>191</v>
      </c>
      <c r="I59" s="11">
        <f>SUM(I34:I57)</f>
        <v>100</v>
      </c>
    </row>
    <row r="60" spans="1:9" ht="20.149999999999999" customHeight="1" x14ac:dyDescent="0.35">
      <c r="H60" s="27" t="s">
        <v>195</v>
      </c>
      <c r="I60" s="11">
        <f>+I59*15%</f>
        <v>15</v>
      </c>
    </row>
    <row r="61" spans="1:9" ht="16.5" customHeight="1" x14ac:dyDescent="0.35">
      <c r="H61" s="27"/>
    </row>
    <row r="63" spans="1:9" ht="14.5" x14ac:dyDescent="0.35"/>
    <row r="66" ht="30.75" customHeight="1" x14ac:dyDescent="0.35"/>
    <row r="67" ht="12.75" customHeight="1" x14ac:dyDescent="0.35"/>
  </sheetData>
  <mergeCells count="86">
    <mergeCell ref="A57:B57"/>
    <mergeCell ref="C57:D57"/>
    <mergeCell ref="E53:F53"/>
    <mergeCell ref="A52:D52"/>
    <mergeCell ref="A54:B54"/>
    <mergeCell ref="C54:D54"/>
    <mergeCell ref="A55:B55"/>
    <mergeCell ref="C55:D55"/>
    <mergeCell ref="A56:B56"/>
    <mergeCell ref="C56:D56"/>
    <mergeCell ref="A48:B48"/>
    <mergeCell ref="C48:D48"/>
    <mergeCell ref="A49:B49"/>
    <mergeCell ref="C49:D49"/>
    <mergeCell ref="A50:B50"/>
    <mergeCell ref="C50:D50"/>
    <mergeCell ref="A45:D45"/>
    <mergeCell ref="A46:D46"/>
    <mergeCell ref="E46:F46"/>
    <mergeCell ref="A47:B47"/>
    <mergeCell ref="C47:D47"/>
    <mergeCell ref="A41:B41"/>
    <mergeCell ref="C41:D41"/>
    <mergeCell ref="A42:B42"/>
    <mergeCell ref="C42:D42"/>
    <mergeCell ref="A43:B43"/>
    <mergeCell ref="C43:D43"/>
    <mergeCell ref="A38:D38"/>
    <mergeCell ref="A39:D39"/>
    <mergeCell ref="E39:F39"/>
    <mergeCell ref="A40:B40"/>
    <mergeCell ref="C40:D40"/>
    <mergeCell ref="A34:B34"/>
    <mergeCell ref="C34:D34"/>
    <mergeCell ref="A35:B35"/>
    <mergeCell ref="C35:D35"/>
    <mergeCell ref="A36:B36"/>
    <mergeCell ref="C36:D36"/>
    <mergeCell ref="A31:D31"/>
    <mergeCell ref="A32:D32"/>
    <mergeCell ref="E32:F32"/>
    <mergeCell ref="A33:B33"/>
    <mergeCell ref="C33:D33"/>
    <mergeCell ref="A25:D25"/>
    <mergeCell ref="A26:D26"/>
    <mergeCell ref="A27:D27"/>
    <mergeCell ref="A28:D28"/>
    <mergeCell ref="A30:D30"/>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10:C10"/>
    <mergeCell ref="A12:C12"/>
    <mergeCell ref="A17:C17"/>
    <mergeCell ref="A15:C15"/>
    <mergeCell ref="A16:C16"/>
    <mergeCell ref="F5:I5"/>
    <mergeCell ref="G32:G33"/>
    <mergeCell ref="H32:H33"/>
    <mergeCell ref="I32:I33"/>
    <mergeCell ref="G6:G7"/>
    <mergeCell ref="H6:H7"/>
    <mergeCell ref="I6:I7"/>
    <mergeCell ref="E6:F6"/>
    <mergeCell ref="G53:G54"/>
    <mergeCell ref="H53:H54"/>
    <mergeCell ref="I53:I54"/>
    <mergeCell ref="G39:G40"/>
    <mergeCell ref="H39:H40"/>
    <mergeCell ref="I39:I40"/>
    <mergeCell ref="G46:G47"/>
    <mergeCell ref="H46:H47"/>
    <mergeCell ref="I46:I4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I45"/>
  <sheetViews>
    <sheetView showGridLines="0" topLeftCell="A29" zoomScaleNormal="100" zoomScaleSheetLayoutView="85" workbookViewId="0">
      <selection activeCell="I60" sqref="I60"/>
    </sheetView>
  </sheetViews>
  <sheetFormatPr baseColWidth="10" defaultColWidth="11.453125" defaultRowHeight="14.5" x14ac:dyDescent="0.35"/>
  <cols>
    <col min="1" max="1" width="11.453125" style="11"/>
    <col min="2" max="2" width="65.7265625" style="11" customWidth="1"/>
    <col min="3" max="3" width="15.453125" style="11" customWidth="1"/>
    <col min="4" max="4" width="10.81640625" style="11" customWidth="1"/>
    <col min="5" max="7" width="11.453125" style="11"/>
    <col min="8" max="8" width="22.54296875" style="11" customWidth="1"/>
    <col min="9" max="16384" width="11.453125" style="11"/>
  </cols>
  <sheetData>
    <row r="1" spans="2:9" ht="18.5" x14ac:dyDescent="0.45">
      <c r="B1" s="214" t="s">
        <v>130</v>
      </c>
      <c r="C1" s="214"/>
      <c r="D1" s="214"/>
      <c r="E1" s="214"/>
      <c r="F1" s="214"/>
    </row>
    <row r="2" spans="2:9" ht="18.5" x14ac:dyDescent="0.45">
      <c r="B2" s="214" t="s">
        <v>18</v>
      </c>
      <c r="C2" s="214"/>
      <c r="D2" s="214"/>
      <c r="E2" s="214"/>
      <c r="F2" s="214"/>
    </row>
    <row r="3" spans="2:9" ht="18.5" x14ac:dyDescent="0.45">
      <c r="B3" s="214" t="s">
        <v>9</v>
      </c>
      <c r="C3" s="214"/>
      <c r="D3" s="214"/>
      <c r="E3" s="214"/>
      <c r="F3" s="214"/>
    </row>
    <row r="4" spans="2:9" ht="18.75" customHeight="1" x14ac:dyDescent="0.45">
      <c r="B4" s="214" t="s">
        <v>37</v>
      </c>
      <c r="C4" s="214"/>
      <c r="D4" s="214"/>
      <c r="E4" s="214"/>
      <c r="F4" s="214"/>
    </row>
    <row r="5" spans="2:9" x14ac:dyDescent="0.35">
      <c r="B5" s="277"/>
      <c r="C5" s="277"/>
      <c r="D5" s="277"/>
      <c r="E5" s="277"/>
      <c r="F5" s="277"/>
    </row>
    <row r="6" spans="2:9" ht="16.5" customHeight="1" x14ac:dyDescent="0.35">
      <c r="B6" s="278"/>
      <c r="C6" s="278"/>
      <c r="D6" s="278"/>
      <c r="E6" s="278"/>
      <c r="F6" s="278"/>
      <c r="G6" s="204" t="s">
        <v>190</v>
      </c>
      <c r="H6" s="205"/>
      <c r="I6" s="205"/>
    </row>
    <row r="7" spans="2:9" x14ac:dyDescent="0.35">
      <c r="B7" s="258" t="s">
        <v>0</v>
      </c>
      <c r="C7" s="259"/>
      <c r="D7" s="262" t="s">
        <v>44</v>
      </c>
      <c r="E7" s="206" t="s">
        <v>34</v>
      </c>
      <c r="F7" s="206"/>
      <c r="G7" s="76" t="s">
        <v>187</v>
      </c>
      <c r="H7" s="76" t="s">
        <v>188</v>
      </c>
      <c r="I7" s="76" t="s">
        <v>189</v>
      </c>
    </row>
    <row r="8" spans="2:9" x14ac:dyDescent="0.35">
      <c r="B8" s="260"/>
      <c r="C8" s="261"/>
      <c r="D8" s="263"/>
      <c r="E8" s="41" t="s">
        <v>35</v>
      </c>
      <c r="F8" s="41" t="s">
        <v>36</v>
      </c>
      <c r="G8" s="77"/>
      <c r="H8" s="77"/>
      <c r="I8" s="77"/>
    </row>
    <row r="9" spans="2:9" ht="45" customHeight="1" x14ac:dyDescent="0.35">
      <c r="B9" s="273" t="s">
        <v>39</v>
      </c>
      <c r="C9" s="273"/>
      <c r="D9" s="253"/>
      <c r="E9" s="254"/>
      <c r="F9" s="254"/>
      <c r="G9" s="254"/>
      <c r="H9" s="254"/>
      <c r="I9" s="255"/>
    </row>
    <row r="10" spans="2:9" ht="19.5" customHeight="1" x14ac:dyDescent="0.35">
      <c r="B10" s="274" t="s">
        <v>38</v>
      </c>
      <c r="C10" s="275"/>
      <c r="D10" s="253"/>
      <c r="E10" s="254"/>
      <c r="F10" s="254"/>
      <c r="G10" s="254"/>
      <c r="H10" s="254"/>
      <c r="I10" s="255"/>
    </row>
    <row r="11" spans="2:9" ht="19.5" customHeight="1" x14ac:dyDescent="0.35">
      <c r="B11" s="8" t="s">
        <v>7</v>
      </c>
      <c r="C11" s="1">
        <v>0</v>
      </c>
      <c r="D11" s="264">
        <v>200</v>
      </c>
      <c r="E11" s="97"/>
      <c r="F11" s="96" t="s">
        <v>200</v>
      </c>
      <c r="G11" s="105">
        <v>612</v>
      </c>
      <c r="H11" s="105"/>
      <c r="I11" s="106">
        <v>0</v>
      </c>
    </row>
    <row r="12" spans="2:9" ht="19.5" customHeight="1" x14ac:dyDescent="0.35">
      <c r="B12" s="17">
        <v>50000000</v>
      </c>
      <c r="C12" s="2">
        <v>20</v>
      </c>
      <c r="D12" s="265"/>
      <c r="E12" s="97"/>
      <c r="F12" s="97"/>
      <c r="G12" s="105"/>
      <c r="H12" s="105"/>
      <c r="I12" s="106"/>
    </row>
    <row r="13" spans="2:9" ht="19.5" customHeight="1" x14ac:dyDescent="0.35">
      <c r="B13" s="17">
        <v>100000000</v>
      </c>
      <c r="C13" s="2">
        <v>40</v>
      </c>
      <c r="D13" s="265"/>
      <c r="E13" s="97"/>
      <c r="F13" s="97"/>
      <c r="G13" s="105"/>
      <c r="H13" s="105"/>
      <c r="I13" s="106"/>
    </row>
    <row r="14" spans="2:9" x14ac:dyDescent="0.35">
      <c r="B14" s="17">
        <v>300000000</v>
      </c>
      <c r="C14" s="2">
        <v>80</v>
      </c>
      <c r="D14" s="265"/>
      <c r="E14" s="97"/>
      <c r="F14" s="97"/>
      <c r="G14" s="105"/>
      <c r="H14" s="105"/>
      <c r="I14" s="106"/>
    </row>
    <row r="15" spans="2:9" x14ac:dyDescent="0.35">
      <c r="B15" s="17">
        <v>500000000</v>
      </c>
      <c r="C15" s="2">
        <v>200</v>
      </c>
      <c r="D15" s="266"/>
      <c r="E15" s="97"/>
      <c r="F15" s="97"/>
      <c r="G15" s="105"/>
      <c r="H15" s="105"/>
      <c r="I15" s="106"/>
    </row>
    <row r="16" spans="2:9" ht="89.25" customHeight="1" x14ac:dyDescent="0.35">
      <c r="B16" s="267" t="s">
        <v>121</v>
      </c>
      <c r="C16" s="267"/>
      <c r="D16" s="29">
        <v>70</v>
      </c>
      <c r="E16" s="98" t="s">
        <v>200</v>
      </c>
      <c r="F16" s="99"/>
      <c r="G16" s="99">
        <v>612</v>
      </c>
      <c r="H16" s="100" t="s">
        <v>208</v>
      </c>
      <c r="I16" s="109">
        <v>70</v>
      </c>
    </row>
    <row r="17" spans="2:9" ht="163.5" customHeight="1" x14ac:dyDescent="0.35">
      <c r="B17" s="267" t="s">
        <v>122</v>
      </c>
      <c r="C17" s="267"/>
      <c r="D17" s="28">
        <v>80</v>
      </c>
      <c r="E17" s="98" t="s">
        <v>200</v>
      </c>
      <c r="F17" s="98"/>
      <c r="G17" s="99">
        <v>612</v>
      </c>
      <c r="H17" s="100" t="s">
        <v>229</v>
      </c>
      <c r="I17" s="110">
        <v>40</v>
      </c>
    </row>
    <row r="18" spans="2:9" ht="64.5" customHeight="1" x14ac:dyDescent="0.35">
      <c r="B18" s="276" t="s">
        <v>85</v>
      </c>
      <c r="C18" s="276"/>
      <c r="D18" s="18">
        <v>50</v>
      </c>
      <c r="E18" s="98" t="s">
        <v>200</v>
      </c>
      <c r="F18" s="99"/>
      <c r="G18" s="99">
        <v>612</v>
      </c>
      <c r="H18" s="100" t="s">
        <v>209</v>
      </c>
      <c r="I18" s="109">
        <v>50</v>
      </c>
    </row>
    <row r="19" spans="2:9" x14ac:dyDescent="0.35">
      <c r="B19" s="241" t="s">
        <v>11</v>
      </c>
      <c r="C19" s="241"/>
      <c r="D19" s="42">
        <f>SUM(D11:D18)</f>
        <v>400</v>
      </c>
      <c r="H19" s="74" t="s">
        <v>191</v>
      </c>
      <c r="I19" s="79">
        <f>SUM(I11:I18)</f>
        <v>160</v>
      </c>
    </row>
    <row r="20" spans="2:9" x14ac:dyDescent="0.35">
      <c r="H20" s="27" t="s">
        <v>196</v>
      </c>
      <c r="I20" s="11">
        <f>+I19*5%</f>
        <v>8</v>
      </c>
    </row>
    <row r="21" spans="2:9" ht="45.75" customHeight="1" x14ac:dyDescent="0.35">
      <c r="B21" s="272" t="s">
        <v>17</v>
      </c>
      <c r="C21" s="272"/>
      <c r="D21" s="65" t="s">
        <v>25</v>
      </c>
    </row>
    <row r="22" spans="2:9" ht="19.5" customHeight="1" x14ac:dyDescent="0.35">
      <c r="B22" s="257" t="s">
        <v>28</v>
      </c>
      <c r="C22" s="257"/>
      <c r="D22" s="257"/>
    </row>
    <row r="23" spans="2:9" ht="33.75" customHeight="1" x14ac:dyDescent="0.35">
      <c r="B23" s="267" t="s">
        <v>3</v>
      </c>
      <c r="C23" s="267"/>
      <c r="D23" s="267"/>
    </row>
    <row r="24" spans="2:9" ht="34.5" customHeight="1" x14ac:dyDescent="0.35">
      <c r="B24" s="245" t="s">
        <v>142</v>
      </c>
      <c r="C24" s="245"/>
      <c r="D24" s="245"/>
    </row>
    <row r="25" spans="2:9" ht="27.75" customHeight="1" x14ac:dyDescent="0.35">
      <c r="B25" s="245" t="s">
        <v>8</v>
      </c>
      <c r="C25" s="245"/>
      <c r="D25" s="245"/>
    </row>
    <row r="26" spans="2:9" ht="44.25" customHeight="1" x14ac:dyDescent="0.35">
      <c r="B26" s="268" t="s">
        <v>143</v>
      </c>
      <c r="C26" s="269"/>
      <c r="D26" s="270"/>
    </row>
    <row r="27" spans="2:9" x14ac:dyDescent="0.35">
      <c r="B27" s="49"/>
      <c r="C27" s="50"/>
      <c r="D27" s="50"/>
    </row>
    <row r="28" spans="2:9" ht="19.5" customHeight="1" x14ac:dyDescent="0.35">
      <c r="B28" s="257" t="s">
        <v>27</v>
      </c>
      <c r="C28" s="257"/>
      <c r="D28" s="257"/>
      <c r="E28" s="257"/>
      <c r="F28" s="257"/>
    </row>
    <row r="29" spans="2:9" ht="42" customHeight="1" x14ac:dyDescent="0.35">
      <c r="B29" s="244" t="s">
        <v>144</v>
      </c>
      <c r="C29" s="244"/>
      <c r="D29" s="244"/>
      <c r="E29" s="67"/>
      <c r="F29" s="67"/>
    </row>
    <row r="30" spans="2:9" ht="19.5" customHeight="1" x14ac:dyDescent="0.35">
      <c r="B30" s="244" t="s">
        <v>43</v>
      </c>
      <c r="C30" s="244"/>
      <c r="D30" s="244"/>
      <c r="E30" s="206" t="s">
        <v>34</v>
      </c>
      <c r="F30" s="206"/>
      <c r="G30" s="203" t="s">
        <v>187</v>
      </c>
      <c r="H30" s="203" t="s">
        <v>188</v>
      </c>
      <c r="I30" s="203" t="s">
        <v>189</v>
      </c>
    </row>
    <row r="31" spans="2:9" ht="16.5" customHeight="1" x14ac:dyDescent="0.35">
      <c r="B31" s="66" t="s">
        <v>12</v>
      </c>
      <c r="C31" s="256" t="s">
        <v>13</v>
      </c>
      <c r="D31" s="256"/>
      <c r="E31" s="41" t="s">
        <v>35</v>
      </c>
      <c r="F31" s="41" t="s">
        <v>36</v>
      </c>
      <c r="G31" s="203"/>
      <c r="H31" s="203"/>
      <c r="I31" s="203"/>
    </row>
    <row r="32" spans="2:9" ht="19.5" customHeight="1" x14ac:dyDescent="0.35">
      <c r="B32" s="62" t="s">
        <v>5</v>
      </c>
      <c r="C32" s="243" t="s">
        <v>29</v>
      </c>
      <c r="D32" s="243"/>
      <c r="E32" s="99"/>
      <c r="F32" s="99"/>
      <c r="G32" s="107"/>
      <c r="H32" s="107"/>
      <c r="I32" s="107"/>
    </row>
    <row r="33" spans="1:9" x14ac:dyDescent="0.35">
      <c r="B33" s="64" t="s">
        <v>40</v>
      </c>
      <c r="C33" s="243" t="s">
        <v>45</v>
      </c>
      <c r="D33" s="243"/>
      <c r="E33" s="98" t="s">
        <v>200</v>
      </c>
      <c r="F33" s="99"/>
      <c r="G33" s="107">
        <v>612</v>
      </c>
      <c r="H33" s="112">
        <v>0.05</v>
      </c>
      <c r="I33" s="107">
        <v>60</v>
      </c>
    </row>
    <row r="34" spans="1:9" ht="19.5" customHeight="1" x14ac:dyDescent="0.35">
      <c r="B34" s="64" t="s">
        <v>41</v>
      </c>
      <c r="C34" s="243" t="s">
        <v>46</v>
      </c>
      <c r="D34" s="243"/>
      <c r="E34" s="99"/>
      <c r="F34" s="99"/>
      <c r="G34" s="107"/>
      <c r="H34" s="107"/>
      <c r="I34" s="107"/>
    </row>
    <row r="35" spans="1:9" s="12" customFormat="1" ht="19.5" customHeight="1" x14ac:dyDescent="0.35">
      <c r="A35" s="11"/>
      <c r="B35" s="64" t="s">
        <v>145</v>
      </c>
      <c r="C35" s="243" t="s">
        <v>47</v>
      </c>
      <c r="D35" s="243"/>
      <c r="E35" s="99"/>
      <c r="F35" s="99"/>
      <c r="G35" s="107"/>
      <c r="H35" s="99"/>
      <c r="I35" s="99"/>
    </row>
    <row r="36" spans="1:9" ht="27" customHeight="1" x14ac:dyDescent="0.35">
      <c r="A36" s="12"/>
      <c r="B36" s="64" t="s">
        <v>146</v>
      </c>
      <c r="C36" s="243" t="s">
        <v>24</v>
      </c>
      <c r="D36" s="243"/>
      <c r="E36" s="111"/>
      <c r="F36" s="99"/>
      <c r="G36" s="107"/>
      <c r="H36" s="99"/>
      <c r="I36" s="99"/>
    </row>
    <row r="37" spans="1:9" ht="24" customHeight="1" x14ac:dyDescent="0.35">
      <c r="B37" s="9"/>
      <c r="C37" s="9"/>
      <c r="D37" s="10"/>
      <c r="E37" s="12"/>
      <c r="F37" s="12"/>
      <c r="H37" s="80"/>
      <c r="I37" s="81"/>
    </row>
    <row r="38" spans="1:9" ht="19.5" customHeight="1" x14ac:dyDescent="0.35">
      <c r="B38" s="244" t="s">
        <v>42</v>
      </c>
      <c r="C38" s="244"/>
      <c r="D38" s="244"/>
      <c r="E38" s="239" t="s">
        <v>34</v>
      </c>
      <c r="F38" s="240"/>
      <c r="G38" s="203" t="s">
        <v>187</v>
      </c>
      <c r="H38" s="203" t="s">
        <v>188</v>
      </c>
      <c r="I38" s="203" t="s">
        <v>189</v>
      </c>
    </row>
    <row r="39" spans="1:9" ht="19.5" customHeight="1" x14ac:dyDescent="0.35">
      <c r="B39" s="63" t="s">
        <v>12</v>
      </c>
      <c r="C39" s="271" t="s">
        <v>14</v>
      </c>
      <c r="D39" s="271"/>
      <c r="E39" s="41" t="s">
        <v>35</v>
      </c>
      <c r="F39" s="41" t="s">
        <v>36</v>
      </c>
      <c r="G39" s="203"/>
      <c r="H39" s="203"/>
      <c r="I39" s="203"/>
    </row>
    <row r="40" spans="1:9" ht="19.5" customHeight="1" x14ac:dyDescent="0.35">
      <c r="B40" s="64" t="s">
        <v>5</v>
      </c>
      <c r="C40" s="243" t="s">
        <v>29</v>
      </c>
      <c r="D40" s="243"/>
      <c r="E40" s="21"/>
      <c r="F40" s="21"/>
      <c r="G40" s="26"/>
      <c r="H40" s="26"/>
      <c r="I40" s="26"/>
    </row>
    <row r="41" spans="1:9" ht="19.5" customHeight="1" x14ac:dyDescent="0.35">
      <c r="B41" s="64" t="s">
        <v>50</v>
      </c>
      <c r="C41" s="243" t="s">
        <v>45</v>
      </c>
      <c r="D41" s="243"/>
      <c r="E41" s="98" t="s">
        <v>200</v>
      </c>
      <c r="F41" s="99"/>
      <c r="G41" s="107">
        <v>612</v>
      </c>
      <c r="H41" s="107" t="s">
        <v>210</v>
      </c>
      <c r="I41" s="107">
        <v>60</v>
      </c>
    </row>
    <row r="42" spans="1:9" ht="19.5" customHeight="1" x14ac:dyDescent="0.35">
      <c r="B42" s="64" t="s">
        <v>147</v>
      </c>
      <c r="C42" s="243" t="s">
        <v>46</v>
      </c>
      <c r="D42" s="243"/>
      <c r="E42" s="21"/>
      <c r="F42" s="21"/>
      <c r="G42" s="26"/>
      <c r="H42" s="26"/>
      <c r="I42" s="26"/>
    </row>
    <row r="44" spans="1:9" x14ac:dyDescent="0.35">
      <c r="H44" s="27" t="s">
        <v>198</v>
      </c>
      <c r="I44" s="11">
        <f>SUM(I32:I42)</f>
        <v>120</v>
      </c>
    </row>
    <row r="45" spans="1:9" x14ac:dyDescent="0.35">
      <c r="H45" s="27" t="s">
        <v>199</v>
      </c>
      <c r="I45" s="11">
        <f>+I44*5%</f>
        <v>6</v>
      </c>
    </row>
  </sheetData>
  <mergeCells count="47">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 ref="C41:D41"/>
    <mergeCell ref="C42:D42"/>
    <mergeCell ref="B23:D23"/>
    <mergeCell ref="B24:D24"/>
    <mergeCell ref="B25:D25"/>
    <mergeCell ref="B26:D26"/>
    <mergeCell ref="C36:D36"/>
    <mergeCell ref="C39:D39"/>
    <mergeCell ref="C40:D40"/>
    <mergeCell ref="B38:D38"/>
    <mergeCell ref="C33:D33"/>
    <mergeCell ref="C34:D34"/>
    <mergeCell ref="B4:F4"/>
    <mergeCell ref="G6:I6"/>
    <mergeCell ref="G30:G31"/>
    <mergeCell ref="H30:H31"/>
    <mergeCell ref="I30:I31"/>
    <mergeCell ref="B7:C8"/>
    <mergeCell ref="D7:D8"/>
    <mergeCell ref="B19:C19"/>
    <mergeCell ref="D11:D15"/>
    <mergeCell ref="B16:C16"/>
    <mergeCell ref="G38:G39"/>
    <mergeCell ref="H38:H39"/>
    <mergeCell ref="I38:I39"/>
    <mergeCell ref="D9:I9"/>
    <mergeCell ref="D10:I10"/>
    <mergeCell ref="E38:F38"/>
    <mergeCell ref="C31:D31"/>
    <mergeCell ref="B29:D29"/>
    <mergeCell ref="B28:F28"/>
  </mergeCells>
  <printOptions horizontalCentered="1" verticalCentered="1"/>
  <pageMargins left="0.51181102362204722" right="0" top="0" bottom="0.35433070866141736" header="0.31496062992125984" footer="0.31496062992125984"/>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I51"/>
  <sheetViews>
    <sheetView showGridLines="0" topLeftCell="A35" zoomScaleNormal="100" zoomScaleSheetLayoutView="70" workbookViewId="0">
      <selection activeCell="I60" sqref="I60"/>
    </sheetView>
  </sheetViews>
  <sheetFormatPr baseColWidth="10" defaultRowHeight="14.5" x14ac:dyDescent="0.35"/>
  <cols>
    <col min="2" max="2" width="73.81640625" customWidth="1"/>
    <col min="3" max="3" width="16.7265625" customWidth="1"/>
    <col min="4" max="4" width="14.1796875" customWidth="1"/>
    <col min="8" max="8" width="19.26953125" bestFit="1" customWidth="1"/>
    <col min="9" max="9" width="11.81640625" bestFit="1" customWidth="1"/>
  </cols>
  <sheetData>
    <row r="1" spans="1:9" ht="18.75" customHeight="1" x14ac:dyDescent="0.35">
      <c r="B1" s="283" t="s">
        <v>130</v>
      </c>
      <c r="C1" s="283"/>
      <c r="D1" s="283"/>
      <c r="E1" s="283"/>
      <c r="F1" s="283"/>
    </row>
    <row r="2" spans="1:9" ht="19.5" customHeight="1" x14ac:dyDescent="0.35">
      <c r="B2" s="283" t="s">
        <v>20</v>
      </c>
      <c r="C2" s="283"/>
      <c r="D2" s="283"/>
      <c r="E2" s="283"/>
      <c r="F2" s="283"/>
    </row>
    <row r="3" spans="1:9" s="11" customFormat="1" ht="18.75" customHeight="1" x14ac:dyDescent="0.35">
      <c r="A3"/>
      <c r="B3" s="283" t="s">
        <v>9</v>
      </c>
      <c r="C3" s="283"/>
      <c r="D3" s="283"/>
      <c r="E3" s="283"/>
      <c r="F3" s="283"/>
      <c r="G3"/>
    </row>
    <row r="4" spans="1:9" ht="18.5" x14ac:dyDescent="0.35">
      <c r="B4" s="283" t="s">
        <v>37</v>
      </c>
      <c r="C4" s="283"/>
      <c r="D4" s="283"/>
      <c r="E4" s="283"/>
      <c r="F4" s="283"/>
    </row>
    <row r="5" spans="1:9" ht="18.5" x14ac:dyDescent="0.35">
      <c r="A5" s="11"/>
      <c r="B5" s="283"/>
      <c r="C5" s="283"/>
      <c r="D5" s="283"/>
      <c r="E5" s="283"/>
      <c r="F5" s="283"/>
      <c r="G5" s="204" t="s">
        <v>190</v>
      </c>
      <c r="H5" s="205"/>
      <c r="I5" s="205"/>
    </row>
    <row r="6" spans="1:9" x14ac:dyDescent="0.35">
      <c r="B6" s="284" t="s">
        <v>10</v>
      </c>
      <c r="C6" s="285"/>
      <c r="D6" s="288">
        <v>400</v>
      </c>
      <c r="E6" s="206" t="s">
        <v>34</v>
      </c>
      <c r="F6" s="206"/>
      <c r="G6" s="203" t="s">
        <v>187</v>
      </c>
      <c r="H6" s="203" t="s">
        <v>188</v>
      </c>
      <c r="I6" s="203" t="s">
        <v>189</v>
      </c>
    </row>
    <row r="7" spans="1:9" ht="32.25" customHeight="1" x14ac:dyDescent="0.35">
      <c r="B7" s="286"/>
      <c r="C7" s="287"/>
      <c r="D7" s="289"/>
      <c r="E7" s="41" t="s">
        <v>35</v>
      </c>
      <c r="F7" s="41" t="s">
        <v>36</v>
      </c>
      <c r="G7" s="203"/>
      <c r="H7" s="203"/>
      <c r="I7" s="203"/>
    </row>
    <row r="8" spans="1:9" ht="38.25" customHeight="1" x14ac:dyDescent="0.35">
      <c r="B8" s="282" t="s">
        <v>39</v>
      </c>
      <c r="C8" s="282"/>
      <c r="D8" s="36"/>
      <c r="E8" s="21"/>
      <c r="F8" s="21"/>
    </row>
    <row r="9" spans="1:9" ht="20.25" customHeight="1" x14ac:dyDescent="0.35">
      <c r="B9" s="274" t="s">
        <v>61</v>
      </c>
      <c r="C9" s="275"/>
      <c r="D9" s="36"/>
      <c r="E9" s="26"/>
      <c r="F9" s="82"/>
      <c r="G9" s="26"/>
      <c r="H9" s="26"/>
      <c r="I9" s="26"/>
    </row>
    <row r="10" spans="1:9" ht="20.25" customHeight="1" x14ac:dyDescent="0.35">
      <c r="B10" s="8" t="s">
        <v>7</v>
      </c>
      <c r="C10" s="1">
        <v>0</v>
      </c>
      <c r="D10" s="280">
        <v>150</v>
      </c>
      <c r="E10" s="290"/>
      <c r="F10" s="293" t="s">
        <v>200</v>
      </c>
      <c r="G10" s="107">
        <v>613</v>
      </c>
      <c r="H10" s="107"/>
      <c r="I10" s="108">
        <v>0</v>
      </c>
    </row>
    <row r="11" spans="1:9" ht="20.25" customHeight="1" x14ac:dyDescent="0.35">
      <c r="B11" s="17">
        <v>50000000</v>
      </c>
      <c r="C11" s="2">
        <v>20</v>
      </c>
      <c r="D11" s="280"/>
      <c r="E11" s="291"/>
      <c r="F11" s="294"/>
      <c r="G11" s="107"/>
      <c r="H11" s="107"/>
      <c r="I11" s="108"/>
    </row>
    <row r="12" spans="1:9" ht="20.25" customHeight="1" x14ac:dyDescent="0.35">
      <c r="B12" s="17">
        <v>100000000</v>
      </c>
      <c r="C12" s="2">
        <v>40</v>
      </c>
      <c r="D12" s="280"/>
      <c r="E12" s="291"/>
      <c r="F12" s="294"/>
      <c r="G12" s="107"/>
      <c r="H12" s="107"/>
      <c r="I12" s="108"/>
    </row>
    <row r="13" spans="1:9" ht="20.25" customHeight="1" x14ac:dyDescent="0.35">
      <c r="B13" s="17">
        <v>300000000</v>
      </c>
      <c r="C13" s="2">
        <v>80</v>
      </c>
      <c r="D13" s="280"/>
      <c r="E13" s="291"/>
      <c r="F13" s="294"/>
      <c r="G13" s="107"/>
      <c r="H13" s="107"/>
      <c r="I13" s="108"/>
    </row>
    <row r="14" spans="1:9" x14ac:dyDescent="0.35">
      <c r="B14" s="17">
        <v>500000000</v>
      </c>
      <c r="C14" s="2">
        <v>150</v>
      </c>
      <c r="D14" s="281"/>
      <c r="E14" s="292"/>
      <c r="F14" s="295"/>
      <c r="G14" s="107"/>
      <c r="H14" s="107"/>
      <c r="I14" s="108"/>
    </row>
    <row r="15" spans="1:9" ht="57.75" customHeight="1" x14ac:dyDescent="0.35">
      <c r="B15" s="279" t="s">
        <v>82</v>
      </c>
      <c r="C15" s="279"/>
      <c r="D15" s="38">
        <v>40</v>
      </c>
      <c r="E15" s="26"/>
      <c r="F15" s="113" t="s">
        <v>200</v>
      </c>
      <c r="G15" s="107">
        <v>613</v>
      </c>
      <c r="H15" s="26"/>
      <c r="I15" s="108">
        <v>0</v>
      </c>
    </row>
    <row r="16" spans="1:9" ht="57" customHeight="1" x14ac:dyDescent="0.35">
      <c r="B16" s="279" t="s">
        <v>84</v>
      </c>
      <c r="C16" s="279"/>
      <c r="D16" s="38">
        <v>40</v>
      </c>
      <c r="E16" s="26"/>
      <c r="F16" s="113" t="s">
        <v>200</v>
      </c>
      <c r="G16" s="107">
        <v>613</v>
      </c>
      <c r="H16" s="26"/>
      <c r="I16" s="108">
        <v>0</v>
      </c>
    </row>
    <row r="17" spans="1:9" ht="59.25" customHeight="1" x14ac:dyDescent="0.35">
      <c r="B17" s="296" t="s">
        <v>123</v>
      </c>
      <c r="C17" s="297"/>
      <c r="D17" s="38">
        <v>30</v>
      </c>
      <c r="E17" s="26"/>
      <c r="F17" s="113" t="s">
        <v>200</v>
      </c>
      <c r="G17" s="107">
        <v>613</v>
      </c>
      <c r="H17" s="26"/>
      <c r="I17" s="108">
        <v>0</v>
      </c>
    </row>
    <row r="18" spans="1:9" ht="59.25" customHeight="1" x14ac:dyDescent="0.35">
      <c r="B18" s="279" t="s">
        <v>83</v>
      </c>
      <c r="C18" s="279"/>
      <c r="D18" s="38">
        <v>40</v>
      </c>
      <c r="E18" s="26"/>
      <c r="F18" s="113" t="s">
        <v>200</v>
      </c>
      <c r="G18" s="107">
        <v>613</v>
      </c>
      <c r="H18" s="26"/>
      <c r="I18" s="108">
        <v>0</v>
      </c>
    </row>
    <row r="19" spans="1:9" ht="59.25" customHeight="1" x14ac:dyDescent="0.35">
      <c r="B19" s="279" t="s">
        <v>124</v>
      </c>
      <c r="C19" s="279"/>
      <c r="D19" s="39">
        <v>50</v>
      </c>
      <c r="E19" s="26"/>
      <c r="F19" s="113" t="s">
        <v>200</v>
      </c>
      <c r="G19" s="107">
        <v>613</v>
      </c>
      <c r="H19" s="25"/>
      <c r="I19" s="108">
        <v>0</v>
      </c>
    </row>
    <row r="20" spans="1:9" s="13" customFormat="1" ht="27.75" customHeight="1" x14ac:dyDescent="0.35">
      <c r="A20"/>
      <c r="B20" s="279" t="s">
        <v>125</v>
      </c>
      <c r="C20" s="279"/>
      <c r="D20" s="39">
        <v>50</v>
      </c>
      <c r="E20" s="26"/>
      <c r="F20" s="113" t="s">
        <v>200</v>
      </c>
      <c r="G20" s="107">
        <v>613</v>
      </c>
      <c r="H20" s="21"/>
      <c r="I20" s="114">
        <v>0</v>
      </c>
    </row>
    <row r="21" spans="1:9" s="11" customFormat="1" ht="18" customHeight="1" x14ac:dyDescent="0.35">
      <c r="A21" s="13"/>
      <c r="B21" s="299" t="s">
        <v>11</v>
      </c>
      <c r="C21" s="300"/>
      <c r="D21" s="48">
        <f>SUM(D8:D20)</f>
        <v>400</v>
      </c>
      <c r="E21" s="13"/>
      <c r="F21" s="13"/>
      <c r="G21" s="13"/>
      <c r="H21" s="74" t="s">
        <v>191</v>
      </c>
      <c r="I21" s="79">
        <f>SUM(I10:I20)</f>
        <v>0</v>
      </c>
    </row>
    <row r="22" spans="1:9" s="11" customFormat="1" ht="30" customHeight="1" x14ac:dyDescent="0.35">
      <c r="B22" s="15"/>
      <c r="C22" s="15"/>
      <c r="D22" s="15"/>
      <c r="E22" s="14"/>
      <c r="H22" t="s">
        <v>196</v>
      </c>
      <c r="I22" s="11">
        <f>+I21*5%</f>
        <v>0</v>
      </c>
    </row>
    <row r="23" spans="1:9" ht="17.25" customHeight="1" x14ac:dyDescent="0.35">
      <c r="A23" s="11"/>
      <c r="B23" s="301" t="s">
        <v>30</v>
      </c>
      <c r="C23" s="301"/>
      <c r="D23" s="301"/>
      <c r="F23" s="11"/>
      <c r="G23" s="11"/>
    </row>
    <row r="24" spans="1:9" x14ac:dyDescent="0.35">
      <c r="B24" s="245" t="s">
        <v>157</v>
      </c>
      <c r="C24" s="245"/>
      <c r="D24" s="245"/>
    </row>
    <row r="25" spans="1:9" x14ac:dyDescent="0.35">
      <c r="B25" s="298" t="s">
        <v>148</v>
      </c>
      <c r="C25" s="298"/>
      <c r="D25" s="298"/>
    </row>
    <row r="26" spans="1:9" x14ac:dyDescent="0.35">
      <c r="B26" s="298" t="s">
        <v>149</v>
      </c>
      <c r="C26" s="298"/>
      <c r="D26" s="298"/>
    </row>
    <row r="27" spans="1:9" ht="23.25" customHeight="1" x14ac:dyDescent="0.35">
      <c r="B27" s="272" t="s">
        <v>17</v>
      </c>
      <c r="C27" s="272"/>
      <c r="D27" s="65" t="s">
        <v>25</v>
      </c>
      <c r="E27" s="11"/>
      <c r="F27" s="11"/>
    </row>
    <row r="28" spans="1:9" ht="23.25" customHeight="1" x14ac:dyDescent="0.35">
      <c r="B28" s="257" t="s">
        <v>28</v>
      </c>
      <c r="C28" s="257"/>
      <c r="D28" s="257"/>
      <c r="E28" s="11"/>
      <c r="F28" s="11"/>
    </row>
    <row r="29" spans="1:9" x14ac:dyDescent="0.35">
      <c r="B29" s="267" t="s">
        <v>3</v>
      </c>
      <c r="C29" s="267"/>
      <c r="D29" s="267"/>
      <c r="E29" s="11"/>
      <c r="F29" s="11"/>
    </row>
    <row r="30" spans="1:9" ht="29.25" customHeight="1" x14ac:dyDescent="0.35">
      <c r="B30" s="245" t="s">
        <v>151</v>
      </c>
      <c r="C30" s="245"/>
      <c r="D30" s="245"/>
      <c r="E30" s="11"/>
      <c r="F30" s="11"/>
    </row>
    <row r="31" spans="1:9" ht="19.5" customHeight="1" x14ac:dyDescent="0.35">
      <c r="B31" s="245" t="s">
        <v>8</v>
      </c>
      <c r="C31" s="245"/>
      <c r="D31" s="245"/>
      <c r="E31" s="11"/>
      <c r="F31" s="11"/>
    </row>
    <row r="32" spans="1:9" ht="21.75" customHeight="1" x14ac:dyDescent="0.35">
      <c r="B32" s="268" t="s">
        <v>143</v>
      </c>
      <c r="C32" s="269"/>
      <c r="D32" s="270"/>
      <c r="E32" s="11"/>
      <c r="F32" s="11"/>
    </row>
    <row r="33" spans="2:9" ht="34.5" customHeight="1" x14ac:dyDescent="0.35">
      <c r="B33" s="49"/>
      <c r="C33" s="50"/>
      <c r="D33" s="50"/>
      <c r="E33" s="11"/>
      <c r="F33" s="11"/>
      <c r="H33" s="11"/>
    </row>
    <row r="34" spans="2:9" s="11" customFormat="1" ht="40.5" customHeight="1" x14ac:dyDescent="0.35">
      <c r="B34" s="257" t="s">
        <v>27</v>
      </c>
      <c r="C34" s="257"/>
      <c r="D34" s="257"/>
      <c r="E34" s="257"/>
      <c r="F34" s="257"/>
      <c r="G34"/>
      <c r="H34" s="4"/>
    </row>
    <row r="35" spans="2:9" s="4" customFormat="1" ht="24.75" customHeight="1" x14ac:dyDescent="0.35">
      <c r="B35" s="244" t="s">
        <v>144</v>
      </c>
      <c r="C35" s="244"/>
      <c r="D35" s="244"/>
      <c r="E35" s="67"/>
      <c r="F35" s="67"/>
      <c r="G35" s="11"/>
    </row>
    <row r="36" spans="2:9" s="4" customFormat="1" ht="16.5" customHeight="1" x14ac:dyDescent="0.35">
      <c r="B36" s="244" t="s">
        <v>43</v>
      </c>
      <c r="C36" s="244"/>
      <c r="D36" s="244"/>
      <c r="E36" s="206" t="s">
        <v>34</v>
      </c>
      <c r="F36" s="206"/>
      <c r="G36" s="203" t="s">
        <v>187</v>
      </c>
      <c r="H36" s="203" t="s">
        <v>188</v>
      </c>
      <c r="I36" s="203" t="s">
        <v>189</v>
      </c>
    </row>
    <row r="37" spans="2:9" s="11" customFormat="1" x14ac:dyDescent="0.35">
      <c r="B37" s="66" t="s">
        <v>12</v>
      </c>
      <c r="C37" s="256" t="s">
        <v>13</v>
      </c>
      <c r="D37" s="256"/>
      <c r="E37" s="41" t="s">
        <v>35</v>
      </c>
      <c r="F37" s="41" t="s">
        <v>36</v>
      </c>
      <c r="G37" s="203"/>
      <c r="H37" s="203"/>
      <c r="I37" s="203"/>
    </row>
    <row r="38" spans="2:9" s="11" customFormat="1" ht="19.5" customHeight="1" x14ac:dyDescent="0.35">
      <c r="B38" s="62" t="s">
        <v>5</v>
      </c>
      <c r="C38" s="243" t="s">
        <v>29</v>
      </c>
      <c r="D38" s="243"/>
      <c r="E38" s="21"/>
      <c r="F38" s="21"/>
      <c r="G38" s="21"/>
      <c r="H38" s="21"/>
      <c r="I38" s="21"/>
    </row>
    <row r="39" spans="2:9" s="11" customFormat="1" ht="42" customHeight="1" x14ac:dyDescent="0.35">
      <c r="B39" s="64" t="s">
        <v>40</v>
      </c>
      <c r="C39" s="243" t="s">
        <v>45</v>
      </c>
      <c r="D39" s="243"/>
      <c r="E39" s="21"/>
      <c r="F39" s="21"/>
      <c r="G39" s="21"/>
      <c r="H39" s="21"/>
      <c r="I39" s="21"/>
    </row>
    <row r="40" spans="2:9" s="11" customFormat="1" ht="19.5" customHeight="1" x14ac:dyDescent="0.35">
      <c r="B40" s="64" t="s">
        <v>41</v>
      </c>
      <c r="C40" s="243" t="s">
        <v>46</v>
      </c>
      <c r="D40" s="243"/>
      <c r="E40" s="21"/>
      <c r="F40" s="21"/>
      <c r="G40" s="21"/>
      <c r="H40" s="21"/>
      <c r="I40" s="21"/>
    </row>
    <row r="41" spans="2:9" s="11" customFormat="1" x14ac:dyDescent="0.35">
      <c r="B41" s="64" t="s">
        <v>145</v>
      </c>
      <c r="C41" s="243" t="s">
        <v>47</v>
      </c>
      <c r="D41" s="243"/>
      <c r="E41" s="21"/>
      <c r="F41" s="21"/>
      <c r="G41" s="21"/>
      <c r="H41" s="21"/>
      <c r="I41" s="21"/>
    </row>
    <row r="42" spans="2:9" s="11" customFormat="1" ht="19.5" customHeight="1" x14ac:dyDescent="0.35">
      <c r="B42" s="64" t="s">
        <v>146</v>
      </c>
      <c r="C42" s="243" t="s">
        <v>24</v>
      </c>
      <c r="D42" s="243"/>
      <c r="E42" s="22"/>
      <c r="F42" s="98" t="s">
        <v>200</v>
      </c>
      <c r="G42" s="99">
        <v>613</v>
      </c>
      <c r="H42" s="99"/>
      <c r="I42" s="99">
        <v>0</v>
      </c>
    </row>
    <row r="43" spans="2:9" s="11" customFormat="1" x14ac:dyDescent="0.35">
      <c r="B43" s="9"/>
      <c r="C43" s="9"/>
      <c r="D43" s="10"/>
      <c r="E43" s="12"/>
      <c r="F43" s="12"/>
    </row>
    <row r="44" spans="2:9" s="11" customFormat="1" ht="19.5" customHeight="1" x14ac:dyDescent="0.35">
      <c r="B44" s="244" t="s">
        <v>42</v>
      </c>
      <c r="C44" s="244"/>
      <c r="D44" s="244"/>
      <c r="E44" s="239" t="s">
        <v>34</v>
      </c>
      <c r="F44" s="240"/>
      <c r="G44" s="203" t="s">
        <v>187</v>
      </c>
      <c r="H44" s="203" t="s">
        <v>188</v>
      </c>
      <c r="I44" s="203" t="s">
        <v>189</v>
      </c>
    </row>
    <row r="45" spans="2:9" s="12" customFormat="1" ht="19.5" customHeight="1" x14ac:dyDescent="0.35">
      <c r="B45" s="63" t="s">
        <v>12</v>
      </c>
      <c r="C45" s="271" t="s">
        <v>14</v>
      </c>
      <c r="D45" s="271"/>
      <c r="E45" s="41" t="s">
        <v>35</v>
      </c>
      <c r="F45" s="41" t="s">
        <v>36</v>
      </c>
      <c r="G45" s="203"/>
      <c r="H45" s="203"/>
      <c r="I45" s="203"/>
    </row>
    <row r="46" spans="2:9" s="11" customFormat="1" ht="27" customHeight="1" x14ac:dyDescent="0.35">
      <c r="B46" s="64" t="s">
        <v>5</v>
      </c>
      <c r="C46" s="243" t="s">
        <v>29</v>
      </c>
      <c r="D46" s="243"/>
      <c r="E46" s="21"/>
      <c r="F46" s="21"/>
      <c r="G46" s="21"/>
      <c r="H46" s="21"/>
      <c r="I46" s="21"/>
    </row>
    <row r="47" spans="2:9" s="11" customFormat="1" x14ac:dyDescent="0.35">
      <c r="B47" s="64" t="s">
        <v>19</v>
      </c>
      <c r="C47" s="243" t="s">
        <v>45</v>
      </c>
      <c r="D47" s="243"/>
      <c r="E47" s="21"/>
      <c r="F47" s="99"/>
      <c r="G47" s="99"/>
      <c r="H47" s="99"/>
      <c r="I47" s="99"/>
    </row>
    <row r="48" spans="2:9" s="11" customFormat="1" ht="19.5" customHeight="1" x14ac:dyDescent="0.35">
      <c r="B48" s="64" t="s">
        <v>150</v>
      </c>
      <c r="C48" s="243" t="s">
        <v>46</v>
      </c>
      <c r="D48" s="243"/>
      <c r="E48" s="21"/>
      <c r="F48" s="98" t="s">
        <v>200</v>
      </c>
      <c r="G48" s="99">
        <v>613</v>
      </c>
      <c r="H48" s="99"/>
      <c r="I48" s="99">
        <v>0</v>
      </c>
    </row>
    <row r="50" spans="8:9" x14ac:dyDescent="0.35">
      <c r="H50" s="95" t="s">
        <v>191</v>
      </c>
      <c r="I50">
        <f>SUM(I38:I48)</f>
        <v>0</v>
      </c>
    </row>
    <row r="51" spans="8:9" x14ac:dyDescent="0.35">
      <c r="H51" t="s">
        <v>196</v>
      </c>
      <c r="I51">
        <f>+I50*5%</f>
        <v>0</v>
      </c>
    </row>
  </sheetData>
  <mergeCells count="56">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 ref="C42:D42"/>
    <mergeCell ref="B44:D44"/>
    <mergeCell ref="C45:D45"/>
    <mergeCell ref="C46:D46"/>
    <mergeCell ref="C48:D48"/>
    <mergeCell ref="C47:D47"/>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39:D39"/>
    <mergeCell ref="B19:C19"/>
    <mergeCell ref="B20:C20"/>
    <mergeCell ref="D10:D14"/>
    <mergeCell ref="C40:D40"/>
    <mergeCell ref="B35:D35"/>
    <mergeCell ref="C37:D37"/>
    <mergeCell ref="C38:D38"/>
    <mergeCell ref="G5:I5"/>
    <mergeCell ref="G36:G37"/>
    <mergeCell ref="H36:H37"/>
    <mergeCell ref="I36:I37"/>
    <mergeCell ref="G44:G45"/>
    <mergeCell ref="H44:H45"/>
    <mergeCell ref="I44:I45"/>
    <mergeCell ref="G6:G7"/>
    <mergeCell ref="H6:H7"/>
    <mergeCell ref="I6:I7"/>
  </mergeCells>
  <printOptions horizontalCentered="1" verticalCentered="1"/>
  <pageMargins left="0.51181102362204722" right="0.19685039370078741" top="0" bottom="0" header="0.31496062992125984" footer="0.31496062992125984"/>
  <pageSetup scale="5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I60"/>
  <sheetViews>
    <sheetView topLeftCell="A44" workbookViewId="0">
      <selection activeCell="I60" sqref="I60"/>
    </sheetView>
  </sheetViews>
  <sheetFormatPr baseColWidth="10" defaultRowHeight="14.5" x14ac:dyDescent="0.35"/>
  <cols>
    <col min="2" max="2" width="73.81640625" customWidth="1"/>
    <col min="3" max="3" width="16.7265625" customWidth="1"/>
    <col min="4" max="4" width="14.1796875" customWidth="1"/>
    <col min="8" max="8" width="19.26953125" bestFit="1" customWidth="1"/>
  </cols>
  <sheetData>
    <row r="1" spans="1:9" ht="18.75" customHeight="1" x14ac:dyDescent="0.35">
      <c r="B1" s="283" t="s">
        <v>130</v>
      </c>
      <c r="C1" s="283"/>
      <c r="D1" s="283"/>
      <c r="E1" s="283"/>
      <c r="F1" s="283"/>
    </row>
    <row r="2" spans="1:9" ht="19.5" customHeight="1" x14ac:dyDescent="0.35">
      <c r="B2" s="283" t="s">
        <v>152</v>
      </c>
      <c r="C2" s="283"/>
      <c r="D2" s="283"/>
      <c r="E2" s="283"/>
      <c r="F2" s="283"/>
    </row>
    <row r="3" spans="1:9" s="11" customFormat="1" ht="18.75" customHeight="1" x14ac:dyDescent="0.35">
      <c r="A3"/>
      <c r="B3" s="283" t="s">
        <v>9</v>
      </c>
      <c r="C3" s="283"/>
      <c r="D3" s="283"/>
      <c r="E3" s="283"/>
      <c r="F3" s="283"/>
      <c r="G3"/>
      <c r="H3"/>
    </row>
    <row r="4" spans="1:9" ht="15.75" customHeight="1" x14ac:dyDescent="0.35">
      <c r="B4" s="283" t="s">
        <v>37</v>
      </c>
      <c r="C4" s="283"/>
      <c r="D4" s="283"/>
      <c r="E4" s="283"/>
      <c r="F4" s="283"/>
    </row>
    <row r="5" spans="1:9" x14ac:dyDescent="0.35">
      <c r="B5" s="278"/>
      <c r="C5" s="278"/>
      <c r="D5" s="278"/>
      <c r="E5" s="278"/>
      <c r="F5" s="278"/>
      <c r="G5" s="204" t="s">
        <v>190</v>
      </c>
      <c r="H5" s="205"/>
      <c r="I5" s="205"/>
    </row>
    <row r="6" spans="1:9" x14ac:dyDescent="0.35">
      <c r="B6" s="284" t="s">
        <v>10</v>
      </c>
      <c r="C6" s="285"/>
      <c r="D6" s="288">
        <v>400</v>
      </c>
      <c r="E6" s="206" t="s">
        <v>34</v>
      </c>
      <c r="F6" s="206"/>
      <c r="G6" s="203" t="s">
        <v>187</v>
      </c>
      <c r="H6" s="203" t="s">
        <v>188</v>
      </c>
      <c r="I6" s="203" t="s">
        <v>189</v>
      </c>
    </row>
    <row r="7" spans="1:9" ht="32.25" customHeight="1" x14ac:dyDescent="0.35">
      <c r="B7" s="286"/>
      <c r="C7" s="287"/>
      <c r="D7" s="289"/>
      <c r="E7" s="41" t="s">
        <v>35</v>
      </c>
      <c r="F7" s="41" t="s">
        <v>36</v>
      </c>
      <c r="G7" s="203"/>
      <c r="H7" s="203"/>
      <c r="I7" s="203"/>
    </row>
    <row r="8" spans="1:9" ht="37.5" customHeight="1" x14ac:dyDescent="0.35">
      <c r="B8" s="273" t="s">
        <v>39</v>
      </c>
      <c r="C8" s="273"/>
      <c r="D8" s="36"/>
      <c r="E8" s="21"/>
      <c r="F8" s="21"/>
    </row>
    <row r="9" spans="1:9" ht="20.25" customHeight="1" x14ac:dyDescent="0.35">
      <c r="B9" s="274" t="s">
        <v>62</v>
      </c>
      <c r="C9" s="275"/>
      <c r="D9" s="36"/>
      <c r="E9" s="26"/>
      <c r="F9" s="26"/>
      <c r="G9" s="26"/>
      <c r="H9" s="26"/>
      <c r="I9" s="26"/>
    </row>
    <row r="10" spans="1:9" ht="20.25" customHeight="1" x14ac:dyDescent="0.35">
      <c r="B10" s="8" t="s">
        <v>7</v>
      </c>
      <c r="C10" s="1">
        <v>0</v>
      </c>
      <c r="D10" s="280">
        <v>100</v>
      </c>
      <c r="E10" s="290"/>
      <c r="F10" s="302" t="s">
        <v>200</v>
      </c>
      <c r="G10" s="107">
        <v>614</v>
      </c>
      <c r="H10" s="26"/>
      <c r="I10" s="108">
        <v>0</v>
      </c>
    </row>
    <row r="11" spans="1:9" ht="20.25" customHeight="1" x14ac:dyDescent="0.35">
      <c r="B11" s="17">
        <v>10000000</v>
      </c>
      <c r="C11" s="2">
        <v>20</v>
      </c>
      <c r="D11" s="280"/>
      <c r="E11" s="291"/>
      <c r="F11" s="303"/>
      <c r="G11" s="26"/>
      <c r="H11" s="26"/>
      <c r="I11" s="78"/>
    </row>
    <row r="12" spans="1:9" ht="20.25" customHeight="1" x14ac:dyDescent="0.35">
      <c r="B12" s="17">
        <v>20000000</v>
      </c>
      <c r="C12" s="2">
        <v>40</v>
      </c>
      <c r="D12" s="280"/>
      <c r="E12" s="291"/>
      <c r="F12" s="303"/>
      <c r="G12" s="26"/>
      <c r="H12" s="26"/>
      <c r="I12" s="78"/>
    </row>
    <row r="13" spans="1:9" ht="20.25" customHeight="1" x14ac:dyDescent="0.35">
      <c r="B13" s="17">
        <v>30000000</v>
      </c>
      <c r="C13" s="2">
        <v>80</v>
      </c>
      <c r="D13" s="280"/>
      <c r="E13" s="291"/>
      <c r="F13" s="303"/>
      <c r="G13" s="26"/>
      <c r="H13" s="26"/>
      <c r="I13" s="78"/>
    </row>
    <row r="14" spans="1:9" ht="20.25" customHeight="1" x14ac:dyDescent="0.35">
      <c r="B14" s="17">
        <v>50000000</v>
      </c>
      <c r="C14" s="2">
        <v>100</v>
      </c>
      <c r="D14" s="281"/>
      <c r="E14" s="292"/>
      <c r="F14" s="304"/>
      <c r="G14" s="26"/>
      <c r="H14" s="26"/>
      <c r="I14" s="78"/>
    </row>
    <row r="15" spans="1:9" ht="20.25" customHeight="1" x14ac:dyDescent="0.35">
      <c r="B15" s="274" t="s">
        <v>63</v>
      </c>
      <c r="C15" s="275"/>
      <c r="D15" s="37"/>
      <c r="E15" s="26"/>
      <c r="F15" s="107"/>
      <c r="G15" s="26"/>
      <c r="H15" s="26"/>
      <c r="I15" s="78"/>
    </row>
    <row r="16" spans="1:9" ht="20.25" customHeight="1" x14ac:dyDescent="0.35">
      <c r="B16" s="8" t="s">
        <v>7</v>
      </c>
      <c r="C16" s="1">
        <v>0</v>
      </c>
      <c r="D16" s="305">
        <v>100</v>
      </c>
      <c r="E16" s="290"/>
      <c r="F16" s="302" t="s">
        <v>200</v>
      </c>
      <c r="G16" s="107">
        <v>614</v>
      </c>
      <c r="H16" s="26"/>
      <c r="I16" s="108">
        <v>0</v>
      </c>
    </row>
    <row r="17" spans="2:9" ht="20.25" customHeight="1" x14ac:dyDescent="0.35">
      <c r="B17" s="17">
        <v>10000000</v>
      </c>
      <c r="C17" s="2">
        <v>20</v>
      </c>
      <c r="D17" s="280"/>
      <c r="E17" s="291"/>
      <c r="F17" s="303"/>
      <c r="G17" s="26"/>
      <c r="H17" s="26"/>
      <c r="I17" s="78"/>
    </row>
    <row r="18" spans="2:9" ht="20.25" customHeight="1" x14ac:dyDescent="0.35">
      <c r="B18" s="17">
        <v>20000000</v>
      </c>
      <c r="C18" s="2">
        <v>40</v>
      </c>
      <c r="D18" s="280"/>
      <c r="E18" s="291"/>
      <c r="F18" s="303"/>
      <c r="G18" s="26"/>
      <c r="H18" s="26"/>
      <c r="I18" s="78"/>
    </row>
    <row r="19" spans="2:9" ht="20.25" customHeight="1" x14ac:dyDescent="0.35">
      <c r="B19" s="17">
        <v>30000000</v>
      </c>
      <c r="C19" s="2">
        <v>80</v>
      </c>
      <c r="D19" s="280"/>
      <c r="E19" s="291"/>
      <c r="F19" s="303"/>
      <c r="G19" s="26"/>
      <c r="H19" s="26"/>
      <c r="I19" s="78"/>
    </row>
    <row r="20" spans="2:9" ht="20.25" customHeight="1" x14ac:dyDescent="0.35">
      <c r="B20" s="17">
        <v>50000000</v>
      </c>
      <c r="C20" s="2">
        <v>100</v>
      </c>
      <c r="D20" s="281"/>
      <c r="E20" s="292"/>
      <c r="F20" s="304"/>
      <c r="G20" s="26"/>
      <c r="H20" s="26"/>
      <c r="I20" s="78"/>
    </row>
    <row r="21" spans="2:9" ht="20.25" customHeight="1" x14ac:dyDescent="0.35">
      <c r="B21" s="274" t="s">
        <v>64</v>
      </c>
      <c r="C21" s="275"/>
      <c r="D21" s="37"/>
      <c r="E21" s="26"/>
      <c r="F21" s="107"/>
      <c r="G21" s="26"/>
      <c r="H21" s="26"/>
      <c r="I21" s="78"/>
    </row>
    <row r="22" spans="2:9" ht="20.25" customHeight="1" x14ac:dyDescent="0.35">
      <c r="B22" s="8" t="s">
        <v>7</v>
      </c>
      <c r="C22" s="1">
        <v>0</v>
      </c>
      <c r="D22" s="305">
        <v>120</v>
      </c>
      <c r="E22" s="290"/>
      <c r="F22" s="302" t="s">
        <v>200</v>
      </c>
      <c r="G22" s="107">
        <v>614</v>
      </c>
      <c r="H22" s="26"/>
      <c r="I22" s="108">
        <v>0</v>
      </c>
    </row>
    <row r="23" spans="2:9" ht="20.25" customHeight="1" x14ac:dyDescent="0.35">
      <c r="B23" s="17">
        <v>15000000</v>
      </c>
      <c r="C23" s="2">
        <v>20</v>
      </c>
      <c r="D23" s="280"/>
      <c r="E23" s="291"/>
      <c r="F23" s="303"/>
      <c r="G23" s="26"/>
      <c r="H23" s="26"/>
      <c r="I23" s="78"/>
    </row>
    <row r="24" spans="2:9" ht="20.25" customHeight="1" x14ac:dyDescent="0.35">
      <c r="B24" s="17">
        <v>30000000</v>
      </c>
      <c r="C24" s="2">
        <v>40</v>
      </c>
      <c r="D24" s="280"/>
      <c r="E24" s="291"/>
      <c r="F24" s="303"/>
      <c r="G24" s="26"/>
      <c r="H24" s="26"/>
      <c r="I24" s="78"/>
    </row>
    <row r="25" spans="2:9" ht="20.25" customHeight="1" x14ac:dyDescent="0.35">
      <c r="B25" s="17">
        <v>45000000</v>
      </c>
      <c r="C25" s="2">
        <v>80</v>
      </c>
      <c r="D25" s="280"/>
      <c r="E25" s="291"/>
      <c r="F25" s="303"/>
      <c r="G25" s="26"/>
      <c r="H25" s="26"/>
      <c r="I25" s="78"/>
    </row>
    <row r="26" spans="2:9" ht="62.25" customHeight="1" x14ac:dyDescent="0.35">
      <c r="B26" s="17">
        <v>70000000</v>
      </c>
      <c r="C26" s="2">
        <v>120</v>
      </c>
      <c r="D26" s="281"/>
      <c r="E26" s="292"/>
      <c r="F26" s="304"/>
      <c r="G26" s="26"/>
      <c r="H26" s="26"/>
      <c r="I26" s="78"/>
    </row>
    <row r="27" spans="2:9" ht="62.25" customHeight="1" x14ac:dyDescent="0.35">
      <c r="B27" s="276" t="s">
        <v>156</v>
      </c>
      <c r="C27" s="276"/>
      <c r="D27" s="38">
        <v>40</v>
      </c>
      <c r="E27" s="26"/>
      <c r="F27" s="107" t="s">
        <v>200</v>
      </c>
      <c r="G27" s="107">
        <v>614</v>
      </c>
      <c r="H27" s="26"/>
      <c r="I27" s="108">
        <v>0</v>
      </c>
    </row>
    <row r="28" spans="2:9" ht="53.25" customHeight="1" x14ac:dyDescent="0.35">
      <c r="B28" s="276" t="s">
        <v>87</v>
      </c>
      <c r="C28" s="276"/>
      <c r="D28" s="38">
        <v>20</v>
      </c>
      <c r="E28" s="26"/>
      <c r="F28" s="107" t="s">
        <v>200</v>
      </c>
      <c r="G28" s="107">
        <v>614</v>
      </c>
      <c r="H28" s="26"/>
      <c r="I28" s="108">
        <v>0</v>
      </c>
    </row>
    <row r="29" spans="2:9" ht="59.25" customHeight="1" x14ac:dyDescent="0.35">
      <c r="B29" s="276" t="s">
        <v>86</v>
      </c>
      <c r="C29" s="276"/>
      <c r="D29" s="38">
        <v>20</v>
      </c>
      <c r="E29" s="26"/>
      <c r="F29" s="107" t="s">
        <v>200</v>
      </c>
      <c r="G29" s="107">
        <v>614</v>
      </c>
      <c r="H29" s="26"/>
      <c r="I29" s="108">
        <v>0</v>
      </c>
    </row>
    <row r="30" spans="2:9" s="13" customFormat="1" ht="52.5" customHeight="1" x14ac:dyDescent="0.3">
      <c r="B30" s="299" t="s">
        <v>11</v>
      </c>
      <c r="C30" s="300"/>
      <c r="D30" s="48">
        <f>SUM(D8:D29)</f>
        <v>400</v>
      </c>
      <c r="H30" s="91" t="s">
        <v>191</v>
      </c>
      <c r="I30" s="92">
        <f>SUM(I11:I29)</f>
        <v>0</v>
      </c>
    </row>
    <row r="31" spans="2:9" s="11" customFormat="1" ht="18.75" customHeight="1" x14ac:dyDescent="0.35">
      <c r="B31" s="15"/>
      <c r="C31" s="15"/>
      <c r="D31" s="15"/>
      <c r="E31" s="14"/>
      <c r="H31" s="13" t="s">
        <v>196</v>
      </c>
      <c r="I31" s="11">
        <f>+I30*5%</f>
        <v>0</v>
      </c>
    </row>
    <row r="32" spans="2:9" ht="23.25" customHeight="1" x14ac:dyDescent="0.35">
      <c r="B32" s="301" t="s">
        <v>155</v>
      </c>
      <c r="C32" s="301"/>
      <c r="D32" s="301"/>
      <c r="F32" s="11"/>
      <c r="H32" s="11"/>
    </row>
    <row r="33" spans="2:9" ht="32.25" customHeight="1" x14ac:dyDescent="0.35">
      <c r="B33" s="245" t="s">
        <v>157</v>
      </c>
      <c r="C33" s="245"/>
      <c r="D33" s="245"/>
    </row>
    <row r="34" spans="2:9" ht="53.25" customHeight="1" x14ac:dyDescent="0.35">
      <c r="B34" s="298" t="s">
        <v>148</v>
      </c>
      <c r="C34" s="298"/>
      <c r="D34" s="298"/>
    </row>
    <row r="35" spans="2:9" ht="19.5" customHeight="1" x14ac:dyDescent="0.35">
      <c r="B35" s="298" t="s">
        <v>149</v>
      </c>
      <c r="C35" s="298"/>
      <c r="D35" s="298"/>
    </row>
    <row r="36" spans="2:9" ht="19.5" customHeight="1" x14ac:dyDescent="0.35">
      <c r="B36" s="272" t="s">
        <v>17</v>
      </c>
      <c r="C36" s="272"/>
      <c r="D36" s="65" t="s">
        <v>25</v>
      </c>
      <c r="E36" s="11"/>
      <c r="F36" s="11"/>
    </row>
    <row r="37" spans="2:9" ht="21.75" customHeight="1" x14ac:dyDescent="0.35">
      <c r="B37" s="257" t="s">
        <v>28</v>
      </c>
      <c r="C37" s="257"/>
      <c r="D37" s="257"/>
      <c r="E37" s="11"/>
      <c r="F37" s="11"/>
    </row>
    <row r="38" spans="2:9" ht="34.5" customHeight="1" x14ac:dyDescent="0.35">
      <c r="B38" s="267" t="s">
        <v>3</v>
      </c>
      <c r="C38" s="267"/>
      <c r="D38" s="267"/>
      <c r="E38" s="11"/>
      <c r="F38" s="11"/>
    </row>
    <row r="39" spans="2:9" s="11" customFormat="1" ht="30" customHeight="1" x14ac:dyDescent="0.35">
      <c r="B39" s="245" t="s">
        <v>151</v>
      </c>
      <c r="C39" s="245"/>
      <c r="D39" s="245"/>
      <c r="H39"/>
    </row>
    <row r="40" spans="2:9" s="4" customFormat="1" ht="24.75" customHeight="1" x14ac:dyDescent="0.35">
      <c r="B40" s="245" t="s">
        <v>8</v>
      </c>
      <c r="C40" s="245"/>
      <c r="D40" s="245"/>
      <c r="E40" s="11"/>
      <c r="F40" s="11"/>
      <c r="H40" s="11"/>
    </row>
    <row r="41" spans="2:9" s="4" customFormat="1" ht="16.5" customHeight="1" x14ac:dyDescent="0.35">
      <c r="B41" s="268" t="s">
        <v>143</v>
      </c>
      <c r="C41" s="269"/>
      <c r="D41" s="270"/>
      <c r="E41" s="11"/>
      <c r="F41" s="11"/>
    </row>
    <row r="42" spans="2:9" s="11" customFormat="1" x14ac:dyDescent="0.35">
      <c r="B42" s="49"/>
      <c r="C42" s="50"/>
      <c r="D42" s="50"/>
      <c r="H42" s="4"/>
    </row>
    <row r="43" spans="2:9" s="11" customFormat="1" ht="19.5" customHeight="1" x14ac:dyDescent="0.35">
      <c r="B43" s="257" t="s">
        <v>27</v>
      </c>
      <c r="C43" s="257"/>
      <c r="D43" s="257"/>
      <c r="E43" s="257"/>
      <c r="F43" s="257"/>
    </row>
    <row r="44" spans="2:9" s="11" customFormat="1" ht="42" customHeight="1" x14ac:dyDescent="0.35">
      <c r="B44" s="244" t="s">
        <v>144</v>
      </c>
      <c r="C44" s="244"/>
      <c r="D44" s="244"/>
      <c r="E44" s="67"/>
      <c r="F44" s="67"/>
    </row>
    <row r="45" spans="2:9" s="11" customFormat="1" ht="19.5" customHeight="1" x14ac:dyDescent="0.35">
      <c r="B45" s="244" t="s">
        <v>43</v>
      </c>
      <c r="C45" s="244"/>
      <c r="D45" s="244"/>
      <c r="E45" s="206" t="s">
        <v>34</v>
      </c>
      <c r="F45" s="206"/>
      <c r="G45" s="203" t="s">
        <v>187</v>
      </c>
      <c r="H45" s="203" t="s">
        <v>188</v>
      </c>
      <c r="I45" s="203" t="s">
        <v>189</v>
      </c>
    </row>
    <row r="46" spans="2:9" s="11" customFormat="1" x14ac:dyDescent="0.35">
      <c r="B46" s="66" t="s">
        <v>12</v>
      </c>
      <c r="C46" s="256" t="s">
        <v>13</v>
      </c>
      <c r="D46" s="256"/>
      <c r="E46" s="41" t="s">
        <v>35</v>
      </c>
      <c r="F46" s="41" t="s">
        <v>36</v>
      </c>
      <c r="G46" s="203"/>
      <c r="H46" s="203"/>
      <c r="I46" s="203"/>
    </row>
    <row r="47" spans="2:9" s="11" customFormat="1" ht="19.5" customHeight="1" x14ac:dyDescent="0.35">
      <c r="B47" s="62" t="s">
        <v>5</v>
      </c>
      <c r="C47" s="243" t="s">
        <v>29</v>
      </c>
      <c r="D47" s="243"/>
      <c r="E47" s="21"/>
      <c r="F47" s="21"/>
      <c r="G47" s="21"/>
      <c r="H47" s="21"/>
      <c r="I47" s="21"/>
    </row>
    <row r="48" spans="2:9" s="11" customFormat="1" x14ac:dyDescent="0.35">
      <c r="B48" s="64" t="s">
        <v>40</v>
      </c>
      <c r="C48" s="243" t="s">
        <v>45</v>
      </c>
      <c r="D48" s="243"/>
      <c r="E48" s="21"/>
      <c r="F48" s="21"/>
      <c r="G48" s="21"/>
      <c r="H48" s="21"/>
      <c r="I48" s="21"/>
    </row>
    <row r="49" spans="2:9" s="11" customFormat="1" ht="19.5" customHeight="1" x14ac:dyDescent="0.35">
      <c r="B49" s="64" t="s">
        <v>41</v>
      </c>
      <c r="C49" s="243" t="s">
        <v>46</v>
      </c>
      <c r="D49" s="243"/>
      <c r="E49" s="21"/>
      <c r="F49" s="21"/>
      <c r="G49" s="21"/>
      <c r="H49" s="21"/>
      <c r="I49" s="21"/>
    </row>
    <row r="50" spans="2:9" s="12" customFormat="1" ht="19.5" customHeight="1" x14ac:dyDescent="0.35">
      <c r="B50" s="64" t="s">
        <v>145</v>
      </c>
      <c r="C50" s="243" t="s">
        <v>47</v>
      </c>
      <c r="D50" s="243"/>
      <c r="E50" s="21"/>
      <c r="F50" s="21"/>
      <c r="G50" s="21"/>
      <c r="H50" s="21"/>
      <c r="I50" s="21"/>
    </row>
    <row r="51" spans="2:9" s="11" customFormat="1" ht="27" customHeight="1" x14ac:dyDescent="0.35">
      <c r="B51" s="64" t="s">
        <v>146</v>
      </c>
      <c r="C51" s="243" t="s">
        <v>24</v>
      </c>
      <c r="D51" s="243"/>
      <c r="E51" s="22"/>
      <c r="F51" s="98" t="s">
        <v>200</v>
      </c>
      <c r="G51" s="99">
        <v>615</v>
      </c>
      <c r="H51" s="99"/>
      <c r="I51" s="99">
        <v>0</v>
      </c>
    </row>
    <row r="52" spans="2:9" s="11" customFormat="1" ht="27.75" customHeight="1" x14ac:dyDescent="0.35">
      <c r="B52" s="9"/>
      <c r="C52" s="9"/>
      <c r="D52" s="10"/>
      <c r="E52" s="12"/>
      <c r="F52" s="12"/>
      <c r="H52" s="83"/>
      <c r="I52" s="84"/>
    </row>
    <row r="53" spans="2:9" s="11" customFormat="1" ht="19.5" customHeight="1" x14ac:dyDescent="0.35">
      <c r="B53" s="244" t="s">
        <v>42</v>
      </c>
      <c r="C53" s="244"/>
      <c r="D53" s="244"/>
      <c r="E53" s="239" t="s">
        <v>34</v>
      </c>
      <c r="F53" s="240"/>
      <c r="G53" s="203" t="s">
        <v>187</v>
      </c>
      <c r="H53" s="203" t="s">
        <v>188</v>
      </c>
      <c r="I53" s="203" t="s">
        <v>189</v>
      </c>
    </row>
    <row r="54" spans="2:9" s="11" customFormat="1" ht="19.5" customHeight="1" x14ac:dyDescent="0.35">
      <c r="B54" s="63" t="s">
        <v>12</v>
      </c>
      <c r="C54" s="271" t="s">
        <v>14</v>
      </c>
      <c r="D54" s="271"/>
      <c r="E54" s="41" t="s">
        <v>35</v>
      </c>
      <c r="F54" s="41" t="s">
        <v>36</v>
      </c>
      <c r="G54" s="203"/>
      <c r="H54" s="203"/>
      <c r="I54" s="203"/>
    </row>
    <row r="55" spans="2:9" s="11" customFormat="1" ht="19.5" customHeight="1" x14ac:dyDescent="0.35">
      <c r="B55" s="64" t="s">
        <v>5</v>
      </c>
      <c r="C55" s="243" t="s">
        <v>29</v>
      </c>
      <c r="D55" s="243"/>
      <c r="E55" s="21"/>
      <c r="F55" s="21"/>
      <c r="G55" s="21"/>
      <c r="H55" s="21"/>
      <c r="I55" s="21"/>
    </row>
    <row r="56" spans="2:9" s="11" customFormat="1" ht="19.5" customHeight="1" x14ac:dyDescent="0.35">
      <c r="B56" s="64" t="s">
        <v>19</v>
      </c>
      <c r="C56" s="243" t="s">
        <v>45</v>
      </c>
      <c r="D56" s="243"/>
      <c r="E56" s="21"/>
      <c r="F56" s="21"/>
      <c r="G56" s="21"/>
      <c r="H56" s="21"/>
      <c r="I56" s="21"/>
    </row>
    <row r="57" spans="2:9" s="11" customFormat="1" ht="19.5" customHeight="1" x14ac:dyDescent="0.35">
      <c r="B57" s="64" t="s">
        <v>150</v>
      </c>
      <c r="C57" s="243" t="s">
        <v>46</v>
      </c>
      <c r="D57" s="243"/>
      <c r="E57" s="21"/>
      <c r="F57" s="98" t="s">
        <v>200</v>
      </c>
      <c r="G57" s="99">
        <v>615</v>
      </c>
      <c r="H57" s="99"/>
      <c r="I57" s="99">
        <v>0</v>
      </c>
    </row>
    <row r="58" spans="2:9" ht="11.25" customHeight="1" x14ac:dyDescent="0.35">
      <c r="H58" s="27"/>
    </row>
    <row r="59" spans="2:9" x14ac:dyDescent="0.35">
      <c r="H59" s="74" t="s">
        <v>191</v>
      </c>
      <c r="I59">
        <f>SUM(I47:I57)</f>
        <v>0</v>
      </c>
    </row>
    <row r="60" spans="2:9" x14ac:dyDescent="0.35">
      <c r="H60" t="s">
        <v>196</v>
      </c>
      <c r="I60">
        <f>+I59*5%</f>
        <v>0</v>
      </c>
    </row>
  </sheetData>
  <mergeCells count="61">
    <mergeCell ref="B45:D45"/>
    <mergeCell ref="E45:F45"/>
    <mergeCell ref="C50:D50"/>
    <mergeCell ref="C51:D51"/>
    <mergeCell ref="B53:D53"/>
    <mergeCell ref="E53:F53"/>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3:F3"/>
    <mergeCell ref="B4:F4"/>
    <mergeCell ref="B5:F5"/>
    <mergeCell ref="B6:C7"/>
    <mergeCell ref="D6:D7"/>
    <mergeCell ref="E6:F6"/>
    <mergeCell ref="B27:C27"/>
    <mergeCell ref="B29:C29"/>
    <mergeCell ref="B28:C28"/>
    <mergeCell ref="E10:E14"/>
    <mergeCell ref="F10:F14"/>
    <mergeCell ref="E16:E20"/>
    <mergeCell ref="F16:F20"/>
    <mergeCell ref="G53:G54"/>
    <mergeCell ref="H53:H54"/>
    <mergeCell ref="I53:I54"/>
    <mergeCell ref="G5:I5"/>
    <mergeCell ref="G6:G7"/>
    <mergeCell ref="H6:H7"/>
    <mergeCell ref="I6:I7"/>
    <mergeCell ref="G45:G46"/>
    <mergeCell ref="H45:H46"/>
    <mergeCell ref="I45:I46"/>
  </mergeCells>
  <pageMargins left="0.7" right="0.7" top="0.75" bottom="0.75" header="0.3" footer="0.3"/>
  <ignoredErrors>
    <ignoredError sqref="D3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I49"/>
  <sheetViews>
    <sheetView topLeftCell="A34" workbookViewId="0">
      <selection activeCell="I60" sqref="I60"/>
    </sheetView>
  </sheetViews>
  <sheetFormatPr baseColWidth="10" defaultRowHeight="14.5" x14ac:dyDescent="0.35"/>
  <cols>
    <col min="2" max="2" width="73.81640625" customWidth="1"/>
    <col min="3" max="3" width="16.7265625" customWidth="1"/>
    <col min="4" max="4" width="14.1796875" customWidth="1"/>
    <col min="8" max="8" width="19.26953125" bestFit="1" customWidth="1"/>
  </cols>
  <sheetData>
    <row r="1" spans="1:9" ht="18.75" customHeight="1" x14ac:dyDescent="0.35">
      <c r="B1" s="283" t="s">
        <v>130</v>
      </c>
      <c r="C1" s="283"/>
      <c r="D1" s="283"/>
      <c r="E1" s="283"/>
      <c r="F1" s="283"/>
    </row>
    <row r="2" spans="1:9" ht="19.5" customHeight="1" x14ac:dyDescent="0.35">
      <c r="B2" s="283" t="s">
        <v>153</v>
      </c>
      <c r="C2" s="283"/>
      <c r="D2" s="283"/>
      <c r="E2" s="283"/>
      <c r="F2" s="283"/>
    </row>
    <row r="3" spans="1:9" s="11" customFormat="1" ht="18.75" customHeight="1" x14ac:dyDescent="0.35">
      <c r="A3"/>
      <c r="B3" s="283" t="s">
        <v>9</v>
      </c>
      <c r="C3" s="283"/>
      <c r="D3" s="283"/>
      <c r="E3" s="283"/>
      <c r="F3" s="283"/>
      <c r="G3"/>
      <c r="H3"/>
    </row>
    <row r="4" spans="1:9" ht="18.5" x14ac:dyDescent="0.35">
      <c r="A4" s="11"/>
      <c r="B4" s="283" t="s">
        <v>37</v>
      </c>
      <c r="C4" s="283"/>
      <c r="D4" s="283"/>
      <c r="E4" s="283"/>
      <c r="F4" s="283"/>
      <c r="G4" s="11"/>
      <c r="H4" s="11"/>
    </row>
    <row r="5" spans="1:9" ht="18.5" x14ac:dyDescent="0.35">
      <c r="B5" s="283"/>
      <c r="C5" s="283"/>
      <c r="D5" s="283"/>
      <c r="E5" s="283"/>
      <c r="F5" s="283"/>
      <c r="G5" s="204" t="s">
        <v>190</v>
      </c>
      <c r="H5" s="205"/>
      <c r="I5" s="205"/>
    </row>
    <row r="6" spans="1:9" x14ac:dyDescent="0.35">
      <c r="B6" s="284" t="s">
        <v>10</v>
      </c>
      <c r="C6" s="285"/>
      <c r="D6" s="288">
        <v>400</v>
      </c>
      <c r="E6" s="206" t="s">
        <v>34</v>
      </c>
      <c r="F6" s="206"/>
      <c r="G6" s="203" t="s">
        <v>187</v>
      </c>
      <c r="H6" s="203" t="s">
        <v>188</v>
      </c>
      <c r="I6" s="203" t="s">
        <v>189</v>
      </c>
    </row>
    <row r="7" spans="1:9" ht="32.25" customHeight="1" x14ac:dyDescent="0.35">
      <c r="B7" s="286"/>
      <c r="C7" s="287"/>
      <c r="D7" s="289"/>
      <c r="E7" s="41" t="s">
        <v>35</v>
      </c>
      <c r="F7" s="41" t="s">
        <v>36</v>
      </c>
      <c r="G7" s="203"/>
      <c r="H7" s="203"/>
      <c r="I7" s="203"/>
    </row>
    <row r="8" spans="1:9" ht="42" customHeight="1" x14ac:dyDescent="0.35">
      <c r="B8" s="273" t="s">
        <v>39</v>
      </c>
      <c r="C8" s="273"/>
      <c r="D8" s="36"/>
      <c r="E8" s="21"/>
      <c r="F8" s="21"/>
      <c r="G8" s="26"/>
      <c r="H8" s="26"/>
      <c r="I8" s="26"/>
    </row>
    <row r="9" spans="1:9" ht="20.25" customHeight="1" x14ac:dyDescent="0.35">
      <c r="B9" s="274" t="s">
        <v>61</v>
      </c>
      <c r="C9" s="275"/>
      <c r="D9" s="36"/>
      <c r="E9" s="26"/>
      <c r="F9" s="26"/>
      <c r="G9" s="26"/>
      <c r="H9" s="26"/>
      <c r="I9" s="26"/>
    </row>
    <row r="10" spans="1:9" ht="20.25" customHeight="1" x14ac:dyDescent="0.35">
      <c r="B10" s="8" t="s">
        <v>7</v>
      </c>
      <c r="C10" s="1">
        <v>0</v>
      </c>
      <c r="D10" s="280">
        <v>130</v>
      </c>
      <c r="E10" s="26"/>
      <c r="F10" s="107" t="s">
        <v>200</v>
      </c>
      <c r="G10" s="107">
        <v>616</v>
      </c>
      <c r="H10" s="107"/>
      <c r="I10" s="107">
        <v>0</v>
      </c>
    </row>
    <row r="11" spans="1:9" ht="20.25" customHeight="1" x14ac:dyDescent="0.35">
      <c r="B11" s="17">
        <v>50000000</v>
      </c>
      <c r="C11" s="2">
        <v>20</v>
      </c>
      <c r="D11" s="280"/>
      <c r="E11" s="26"/>
      <c r="F11" s="26"/>
      <c r="G11" s="26"/>
      <c r="H11" s="26"/>
      <c r="I11" s="26"/>
    </row>
    <row r="12" spans="1:9" ht="20.25" customHeight="1" x14ac:dyDescent="0.35">
      <c r="B12" s="17">
        <v>100000000</v>
      </c>
      <c r="C12" s="2">
        <v>40</v>
      </c>
      <c r="D12" s="280"/>
      <c r="E12" s="26"/>
      <c r="F12" s="26"/>
      <c r="G12" s="26"/>
      <c r="H12" s="26"/>
      <c r="I12" s="26"/>
    </row>
    <row r="13" spans="1:9" ht="20.25" customHeight="1" x14ac:dyDescent="0.35">
      <c r="B13" s="17">
        <v>300000000</v>
      </c>
      <c r="C13" s="2">
        <v>80</v>
      </c>
      <c r="D13" s="280"/>
      <c r="E13" s="26"/>
      <c r="F13" s="26"/>
      <c r="G13" s="26"/>
      <c r="H13" s="26"/>
      <c r="I13" s="26"/>
    </row>
    <row r="14" spans="1:9" ht="54" customHeight="1" x14ac:dyDescent="0.35">
      <c r="B14" s="17">
        <v>500000000</v>
      </c>
      <c r="C14" s="2">
        <v>130</v>
      </c>
      <c r="D14" s="281"/>
      <c r="E14" s="26"/>
      <c r="F14" s="26"/>
      <c r="G14" s="26"/>
      <c r="H14" s="26"/>
      <c r="I14" s="26"/>
    </row>
    <row r="15" spans="1:9" ht="47.25" customHeight="1" x14ac:dyDescent="0.35">
      <c r="B15" s="306" t="s">
        <v>90</v>
      </c>
      <c r="C15" s="307"/>
      <c r="D15" s="38">
        <v>40</v>
      </c>
      <c r="E15" s="26"/>
      <c r="F15" s="107" t="s">
        <v>200</v>
      </c>
      <c r="G15" s="107">
        <v>616</v>
      </c>
      <c r="H15" s="26"/>
      <c r="I15" s="107">
        <v>0</v>
      </c>
    </row>
    <row r="16" spans="1:9" ht="62.25" customHeight="1" x14ac:dyDescent="0.35">
      <c r="B16" s="306" t="s">
        <v>158</v>
      </c>
      <c r="C16" s="307"/>
      <c r="D16" s="38">
        <v>100</v>
      </c>
      <c r="E16" s="26"/>
      <c r="F16" s="107" t="s">
        <v>200</v>
      </c>
      <c r="G16" s="107">
        <v>616</v>
      </c>
      <c r="H16" s="26"/>
      <c r="I16" s="107">
        <v>0</v>
      </c>
    </row>
    <row r="17" spans="1:9" ht="62.25" customHeight="1" x14ac:dyDescent="0.35">
      <c r="B17" s="306" t="s">
        <v>89</v>
      </c>
      <c r="C17" s="307"/>
      <c r="D17" s="38">
        <v>70</v>
      </c>
      <c r="E17" s="26"/>
      <c r="F17" s="107" t="s">
        <v>200</v>
      </c>
      <c r="G17" s="107">
        <v>616</v>
      </c>
      <c r="H17" s="26"/>
      <c r="I17" s="107">
        <v>0</v>
      </c>
    </row>
    <row r="18" spans="1:9" ht="52.5" customHeight="1" x14ac:dyDescent="0.35">
      <c r="B18" s="306" t="s">
        <v>88</v>
      </c>
      <c r="C18" s="307"/>
      <c r="D18" s="38">
        <v>60</v>
      </c>
      <c r="E18" s="26"/>
      <c r="F18" s="107" t="s">
        <v>200</v>
      </c>
      <c r="G18" s="107">
        <v>616</v>
      </c>
      <c r="H18" s="26"/>
      <c r="I18" s="107">
        <v>0</v>
      </c>
    </row>
    <row r="19" spans="1:9" ht="62.25" customHeight="1" x14ac:dyDescent="0.35">
      <c r="A19" s="13"/>
      <c r="B19" s="299" t="s">
        <v>11</v>
      </c>
      <c r="C19" s="300"/>
      <c r="D19" s="48">
        <f>SUM(D8:D18)</f>
        <v>400</v>
      </c>
      <c r="E19" s="13"/>
      <c r="F19" s="13"/>
      <c r="G19" s="13"/>
      <c r="H19" s="91" t="s">
        <v>191</v>
      </c>
      <c r="I19" s="93">
        <f>SUM(I10:I18)</f>
        <v>0</v>
      </c>
    </row>
    <row r="20" spans="1:9" ht="64.5" customHeight="1" x14ac:dyDescent="0.35">
      <c r="A20" s="11"/>
      <c r="B20" s="15"/>
      <c r="C20" s="15"/>
      <c r="D20" s="15"/>
      <c r="E20" s="14"/>
      <c r="F20" s="11"/>
      <c r="G20" s="11"/>
      <c r="H20" s="90" t="s">
        <v>197</v>
      </c>
      <c r="I20" s="90">
        <f>+I19*10%</f>
        <v>0</v>
      </c>
    </row>
    <row r="21" spans="1:9" s="13" customFormat="1" ht="42" customHeight="1" x14ac:dyDescent="0.35">
      <c r="A21" s="11"/>
      <c r="B21" s="301" t="s">
        <v>154</v>
      </c>
      <c r="C21" s="301"/>
      <c r="D21" s="301"/>
      <c r="E21"/>
      <c r="F21" s="11"/>
      <c r="G21" s="11"/>
    </row>
    <row r="22" spans="1:9" s="11" customFormat="1" ht="29.25" customHeight="1" x14ac:dyDescent="0.35">
      <c r="A22"/>
      <c r="B22" s="245" t="s">
        <v>157</v>
      </c>
      <c r="C22" s="245"/>
      <c r="D22" s="245"/>
      <c r="E22"/>
      <c r="F22"/>
      <c r="G22"/>
    </row>
    <row r="23" spans="1:9" s="11" customFormat="1" ht="30" customHeight="1" x14ac:dyDescent="0.35">
      <c r="A23"/>
      <c r="B23" s="298" t="s">
        <v>148</v>
      </c>
      <c r="C23" s="298"/>
      <c r="D23" s="298"/>
      <c r="E23"/>
      <c r="F23"/>
      <c r="G23"/>
    </row>
    <row r="24" spans="1:9" ht="27.75" customHeight="1" x14ac:dyDescent="0.35">
      <c r="B24" s="298" t="s">
        <v>149</v>
      </c>
      <c r="C24" s="298"/>
      <c r="D24" s="298"/>
    </row>
    <row r="25" spans="1:9" ht="48.75" customHeight="1" x14ac:dyDescent="0.35">
      <c r="B25" s="272" t="s">
        <v>17</v>
      </c>
      <c r="C25" s="272"/>
      <c r="D25" s="65" t="s">
        <v>25</v>
      </c>
      <c r="E25" s="11"/>
      <c r="F25" s="11"/>
    </row>
    <row r="26" spans="1:9" ht="23.25" customHeight="1" x14ac:dyDescent="0.35">
      <c r="B26" s="257" t="s">
        <v>28</v>
      </c>
      <c r="C26" s="257"/>
      <c r="D26" s="257"/>
      <c r="E26" s="11"/>
      <c r="F26" s="11"/>
    </row>
    <row r="27" spans="1:9" ht="28.5" customHeight="1" x14ac:dyDescent="0.35">
      <c r="B27" s="267" t="s">
        <v>3</v>
      </c>
      <c r="C27" s="267"/>
      <c r="D27" s="267"/>
      <c r="E27" s="11"/>
      <c r="F27" s="11"/>
    </row>
    <row r="28" spans="1:9" ht="23.25" customHeight="1" x14ac:dyDescent="0.35">
      <c r="B28" s="245" t="s">
        <v>151</v>
      </c>
      <c r="C28" s="245"/>
      <c r="D28" s="245"/>
      <c r="E28" s="11"/>
      <c r="F28" s="11"/>
    </row>
    <row r="29" spans="1:9" ht="31.5" customHeight="1" x14ac:dyDescent="0.35">
      <c r="B29" s="245" t="s">
        <v>8</v>
      </c>
      <c r="C29" s="245"/>
      <c r="D29" s="245"/>
      <c r="E29" s="11"/>
      <c r="F29" s="11"/>
    </row>
    <row r="30" spans="1:9" ht="34.5" customHeight="1" x14ac:dyDescent="0.35">
      <c r="B30" s="268" t="s">
        <v>143</v>
      </c>
      <c r="C30" s="269"/>
      <c r="D30" s="270"/>
      <c r="E30" s="11"/>
      <c r="F30" s="11"/>
    </row>
    <row r="31" spans="1:9" ht="19.5" customHeight="1" x14ac:dyDescent="0.35">
      <c r="B31" s="49"/>
      <c r="C31" s="50"/>
      <c r="D31" s="50"/>
      <c r="E31" s="11"/>
      <c r="F31" s="11"/>
    </row>
    <row r="32" spans="1:9" ht="19.5" customHeight="1" x14ac:dyDescent="0.35">
      <c r="B32" s="257" t="s">
        <v>27</v>
      </c>
      <c r="C32" s="257"/>
      <c r="D32" s="257"/>
      <c r="E32" s="257"/>
      <c r="F32" s="257"/>
    </row>
    <row r="33" spans="1:9" ht="21.75" customHeight="1" x14ac:dyDescent="0.35">
      <c r="A33" s="11"/>
      <c r="B33" s="244" t="s">
        <v>144</v>
      </c>
      <c r="C33" s="244"/>
      <c r="D33" s="244"/>
      <c r="E33" s="67"/>
      <c r="F33" s="67"/>
      <c r="G33" s="11"/>
    </row>
    <row r="34" spans="1:9" ht="34.5" customHeight="1" x14ac:dyDescent="0.35">
      <c r="A34" s="4"/>
      <c r="B34" s="244" t="s">
        <v>43</v>
      </c>
      <c r="C34" s="244"/>
      <c r="D34" s="244"/>
      <c r="E34" s="206" t="s">
        <v>34</v>
      </c>
      <c r="F34" s="206"/>
      <c r="G34" s="203" t="s">
        <v>187</v>
      </c>
      <c r="H34" s="203" t="s">
        <v>188</v>
      </c>
      <c r="I34" s="203" t="s">
        <v>189</v>
      </c>
    </row>
    <row r="35" spans="1:9" s="11" customFormat="1" ht="20.25" customHeight="1" x14ac:dyDescent="0.35">
      <c r="A35" s="4"/>
      <c r="B35" s="66" t="s">
        <v>12</v>
      </c>
      <c r="C35" s="256" t="s">
        <v>13</v>
      </c>
      <c r="D35" s="256"/>
      <c r="E35" s="41" t="s">
        <v>35</v>
      </c>
      <c r="F35" s="41" t="s">
        <v>36</v>
      </c>
      <c r="G35" s="203"/>
      <c r="H35" s="203"/>
      <c r="I35" s="203"/>
    </row>
    <row r="36" spans="1:9" s="4" customFormat="1" ht="24.75" customHeight="1" x14ac:dyDescent="0.35">
      <c r="A36" s="11"/>
      <c r="B36" s="62" t="s">
        <v>5</v>
      </c>
      <c r="C36" s="243" t="s">
        <v>29</v>
      </c>
      <c r="D36" s="243"/>
      <c r="E36" s="21"/>
      <c r="F36" s="21"/>
      <c r="G36" s="21"/>
      <c r="H36" s="24"/>
      <c r="I36" s="24"/>
    </row>
    <row r="37" spans="1:9" s="4" customFormat="1" ht="16.5" customHeight="1" x14ac:dyDescent="0.35">
      <c r="A37" s="11"/>
      <c r="B37" s="64" t="s">
        <v>40</v>
      </c>
      <c r="C37" s="243" t="s">
        <v>45</v>
      </c>
      <c r="D37" s="243"/>
      <c r="E37" s="21"/>
      <c r="F37" s="21"/>
      <c r="G37" s="21"/>
      <c r="H37" s="24"/>
      <c r="I37" s="24"/>
    </row>
    <row r="38" spans="1:9" s="11" customFormat="1" x14ac:dyDescent="0.35">
      <c r="B38" s="64" t="s">
        <v>41</v>
      </c>
      <c r="C38" s="243" t="s">
        <v>46</v>
      </c>
      <c r="D38" s="243"/>
      <c r="E38" s="21"/>
      <c r="F38" s="21"/>
      <c r="G38" s="21"/>
      <c r="H38" s="21"/>
      <c r="I38" s="21"/>
    </row>
    <row r="39" spans="1:9" s="11" customFormat="1" ht="19.5" customHeight="1" x14ac:dyDescent="0.35">
      <c r="B39" s="64" t="s">
        <v>145</v>
      </c>
      <c r="C39" s="243" t="s">
        <v>47</v>
      </c>
      <c r="D39" s="243"/>
      <c r="E39" s="21"/>
      <c r="F39" s="21"/>
      <c r="G39" s="21"/>
      <c r="H39" s="21"/>
      <c r="I39" s="21"/>
    </row>
    <row r="40" spans="1:9" s="11" customFormat="1" ht="42" customHeight="1" x14ac:dyDescent="0.35">
      <c r="B40" s="64" t="s">
        <v>146</v>
      </c>
      <c r="C40" s="243" t="s">
        <v>24</v>
      </c>
      <c r="D40" s="243"/>
      <c r="E40" s="22"/>
      <c r="F40" s="98" t="s">
        <v>200</v>
      </c>
      <c r="G40" s="99">
        <v>617</v>
      </c>
      <c r="H40" s="99"/>
      <c r="I40" s="99">
        <v>0</v>
      </c>
    </row>
    <row r="41" spans="1:9" s="11" customFormat="1" ht="19.5" customHeight="1" x14ac:dyDescent="0.35">
      <c r="B41" s="9"/>
      <c r="C41" s="9"/>
      <c r="D41" s="10"/>
      <c r="E41" s="12"/>
      <c r="F41" s="12"/>
    </row>
    <row r="42" spans="1:9" s="11" customFormat="1" x14ac:dyDescent="0.35">
      <c r="B42" s="244" t="s">
        <v>42</v>
      </c>
      <c r="C42" s="244"/>
      <c r="D42" s="244"/>
      <c r="E42" s="239" t="s">
        <v>34</v>
      </c>
      <c r="F42" s="240"/>
      <c r="G42" s="203" t="s">
        <v>187</v>
      </c>
      <c r="H42" s="203" t="s">
        <v>188</v>
      </c>
      <c r="I42" s="203" t="s">
        <v>189</v>
      </c>
    </row>
    <row r="43" spans="1:9" s="11" customFormat="1" ht="19.5" customHeight="1" x14ac:dyDescent="0.35">
      <c r="B43" s="63" t="s">
        <v>12</v>
      </c>
      <c r="C43" s="271" t="s">
        <v>14</v>
      </c>
      <c r="D43" s="271"/>
      <c r="E43" s="41" t="s">
        <v>35</v>
      </c>
      <c r="F43" s="41" t="s">
        <v>36</v>
      </c>
      <c r="G43" s="203"/>
      <c r="H43" s="203"/>
      <c r="I43" s="203"/>
    </row>
    <row r="44" spans="1:9" s="11" customFormat="1" x14ac:dyDescent="0.35">
      <c r="A44" s="12"/>
      <c r="B44" s="64" t="s">
        <v>5</v>
      </c>
      <c r="C44" s="243" t="s">
        <v>29</v>
      </c>
      <c r="D44" s="243"/>
      <c r="E44" s="21"/>
      <c r="F44" s="21"/>
      <c r="G44" s="21"/>
      <c r="H44" s="21"/>
      <c r="I44" s="21"/>
    </row>
    <row r="45" spans="1:9" s="11" customFormat="1" ht="19.5" customHeight="1" x14ac:dyDescent="0.35">
      <c r="B45" s="64" t="s">
        <v>19</v>
      </c>
      <c r="C45" s="243" t="s">
        <v>45</v>
      </c>
      <c r="D45" s="243"/>
      <c r="E45" s="21"/>
      <c r="F45" s="21"/>
      <c r="G45" s="21"/>
      <c r="H45" s="21"/>
      <c r="I45" s="21"/>
    </row>
    <row r="46" spans="1:9" s="12" customFormat="1" ht="19.5" customHeight="1" x14ac:dyDescent="0.35">
      <c r="A46" s="11"/>
      <c r="B46" s="64" t="s">
        <v>150</v>
      </c>
      <c r="C46" s="243" t="s">
        <v>46</v>
      </c>
      <c r="D46" s="243"/>
      <c r="E46" s="21"/>
      <c r="F46" s="98" t="s">
        <v>200</v>
      </c>
      <c r="G46" s="99">
        <v>617</v>
      </c>
      <c r="H46" s="99"/>
      <c r="I46" s="99">
        <v>0</v>
      </c>
    </row>
    <row r="47" spans="1:9" s="11" customFormat="1" ht="15" customHeight="1" x14ac:dyDescent="0.35">
      <c r="B47"/>
      <c r="C47"/>
      <c r="D47"/>
      <c r="E47"/>
      <c r="F47"/>
      <c r="H47" s="85"/>
      <c r="I47" s="12"/>
    </row>
    <row r="48" spans="1:9" s="11" customFormat="1" ht="19.5" customHeight="1" x14ac:dyDescent="0.35">
      <c r="A48"/>
      <c r="B48"/>
      <c r="C48"/>
      <c r="D48"/>
      <c r="E48"/>
      <c r="F48"/>
      <c r="G48"/>
      <c r="H48" s="73" t="s">
        <v>191</v>
      </c>
      <c r="I48" s="12">
        <f>SUM(I36:I46)</f>
        <v>0</v>
      </c>
    </row>
    <row r="49" spans="1:9" s="11" customFormat="1" ht="19.5" customHeight="1" x14ac:dyDescent="0.35">
      <c r="A49"/>
      <c r="B49"/>
      <c r="C49"/>
      <c r="D49"/>
      <c r="E49"/>
      <c r="F49"/>
      <c r="G49"/>
      <c r="H49" t="s">
        <v>196</v>
      </c>
      <c r="I49" s="11">
        <f>+I48*5%</f>
        <v>0</v>
      </c>
    </row>
  </sheetData>
  <mergeCells count="52">
    <mergeCell ref="B42:D42"/>
    <mergeCell ref="E42:F42"/>
    <mergeCell ref="C44:D44"/>
    <mergeCell ref="C45:D45"/>
    <mergeCell ref="B33:D33"/>
    <mergeCell ref="E34:F34"/>
    <mergeCell ref="C35:D35"/>
    <mergeCell ref="C36:D36"/>
    <mergeCell ref="C37:D37"/>
    <mergeCell ref="C38:D38"/>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G42:G43"/>
    <mergeCell ref="H42:H43"/>
    <mergeCell ref="I42:I43"/>
    <mergeCell ref="G5:I5"/>
    <mergeCell ref="G6:G7"/>
    <mergeCell ref="H6:H7"/>
    <mergeCell ref="I6:I7"/>
    <mergeCell ref="G34:G35"/>
    <mergeCell ref="H34:H35"/>
    <mergeCell ref="I34:I35"/>
  </mergeCells>
  <pageMargins left="0.7" right="0.7" top="0.75" bottom="0.75" header="0.3" footer="0.3"/>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12</vt:i4>
      </vt:variant>
    </vt:vector>
  </HeadingPairs>
  <TitlesOfParts>
    <vt:vector size="34" baseType="lpstr">
      <vt:lpstr>ACTA DE APERTURA</vt:lpstr>
      <vt:lpstr>VERIFICACION JURIDICA</vt:lpstr>
      <vt:lpstr>EXPERIENCIA</vt:lpstr>
      <vt:lpstr>FINANCIERA</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JURIDICA'!Área_de_impresión</vt:lpstr>
      <vt:lpstr>'VG. EMPLEADOS'!Área_de_impresión</vt:lpstr>
      <vt:lpstr>'VIDA DEUDORES'!Área_de_impresión</vt:lpstr>
      <vt:lpstr>'VERIFICACION JURIDICA'!Títulos_a_imprimir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cp:lastPrinted>2019-05-31T00:50:38Z</cp:lastPrinted>
  <dcterms:created xsi:type="dcterms:W3CDTF">2014-09-30T15:26:44Z</dcterms:created>
  <dcterms:modified xsi:type="dcterms:W3CDTF">2023-04-20T21:22:06Z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